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1Y 2021 revidirano godišnje\hrvatski\"/>
    </mc:Choice>
  </mc:AlternateContent>
  <xr:revisionPtr revIDLastSave="0" documentId="13_ncr:1_{34CF5E6E-7D2C-4D95-840F-C1A63DE8A63A}" xr6:coauthVersionLast="47" xr6:coauthVersionMax="47" xr10:uidLastSave="{00000000-0000-0000-0000-000000000000}"/>
  <bookViews>
    <workbookView xWindow="-120" yWindow="-120" windowWidth="29040" windowHeight="176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podaci'!$A$1:$J$60</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H19" i="20"/>
  <c r="H9" i="20"/>
  <c r="H18" i="20" s="1"/>
  <c r="I9" i="20"/>
  <c r="I18" i="20" s="1"/>
  <c r="I55" i="20" l="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I19" i="20"/>
  <c r="I24" i="20" s="1"/>
  <c r="I27" i="20" s="1"/>
  <c r="I57" i="20" s="1"/>
  <c r="I59" i="20" s="1"/>
</calcChain>
</file>

<file path=xl/sharedStrings.xml><?xml version="1.0" encoding="utf-8"?>
<sst xmlns="http://schemas.openxmlformats.org/spreadsheetml/2006/main" count="532" uniqueCount="468">
  <si>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</si>
  <si>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</si>
  <si>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</si>
  <si>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</si>
  <si>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</si>
  <si>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</si>
  <si>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</si>
  <si>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</si>
  <si>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</si>
  <si>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</si>
  <si>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</si>
  <si>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</si>
  <si>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</si>
  <si>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</si>
  <si>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</si>
  <si>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</si>
  <si>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</si>
  <si>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</si>
  <si>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</si>
  <si>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</si>
  <si>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</si>
  <si>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</si>
  <si>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</si>
  <si>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</si>
  <si>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</si>
  <si>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</si>
  <si>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</si>
  <si>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</si>
  <si>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</si>
  <si>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</si>
  <si>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</si>
  <si>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</si>
  <si>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</si>
  <si>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</si>
  <si>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</si>
  <si>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</si>
  <si>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</si>
  <si>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</si>
  <si>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</si>
  <si>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</si>
  <si>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</si>
  <si>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</si>
  <si>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</si>
  <si>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</si>
  <si>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</si>
  <si>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</si>
  <si>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</si>
  <si>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</si>
  <si>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</si>
  <si>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</si>
  <si>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</si>
  <si>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</si>
  <si>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</si>
  <si>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</si>
  <si>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</si>
  <si>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</si>
  <si>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</si>
  <si>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</si>
  <si>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</si>
  <si>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</si>
  <si>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</si>
  <si>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</si>
  <si>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</si>
  <si>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</si>
  <si>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</si>
  <si>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</si>
  <si>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</si>
  <si>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</si>
  <si>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</si>
  <si>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</si>
  <si>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</si>
  <si>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</si>
  <si>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</si>
  <si>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</si>
  <si>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</si>
  <si>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</si>
  <si>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</si>
  <si>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</si>
  <si>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</si>
  <si>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</si>
  <si>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</si>
  <si>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</si>
  <si>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</si>
  <si>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</si>
  <si>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</si>
  <si>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</si>
  <si>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</si>
  <si>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</si>
  <si>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</si>
  <si>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</si>
  <si>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</si>
  <si>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</si>
  <si>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</si>
  <si>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</si>
  <si>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</si>
  <si>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</si>
  <si>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</si>
  <si>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</si>
  <si>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</si>
  <si>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</si>
  <si>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</si>
  <si>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</si>
  <si>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</si>
  <si>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</si>
  <si>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</si>
  <si>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</si>
  <si>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</si>
  <si>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</si>
  <si>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</si>
  <si>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</si>
  <si>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</si>
  <si>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</si>
  <si>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</si>
  <si>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</si>
  <si>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</si>
  <si>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</si>
  <si>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</si>
  <si>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</si>
  <si>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</si>
  <si>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</si>
  <si>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</si>
  <si>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</si>
  <si>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</si>
  <si>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</si>
  <si>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</si>
  <si>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</si>
  <si>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</si>
  <si>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</si>
  <si>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</si>
  <si>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</si>
  <si>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</si>
  <si>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</si>
  <si>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</si>
  <si>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</si>
  <si>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</si>
  <si>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</si>
  <si>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</si>
  <si>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</si>
  <si>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</si>
  <si>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</si>
  <si>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</si>
  <si>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</si>
  <si>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</si>
  <si>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</si>
  <si>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</si>
  <si>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</si>
  <si>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</si>
  <si>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</si>
  <si>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</si>
  <si>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</si>
  <si>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</si>
  <si>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</si>
  <si>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</si>
  <si>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</si>
  <si>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</si>
  <si>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</si>
  <si>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</si>
  <si>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</si>
  <si>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</si>
  <si>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</si>
  <si>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</si>
  <si>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</si>
  <si>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</si>
  <si>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</si>
  <si>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</si>
  <si>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</si>
  <si>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</si>
  <si>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</si>
  <si>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</si>
  <si>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</si>
  <si>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</si>
  <si>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</si>
  <si>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</si>
  <si>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</si>
  <si>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</si>
  <si>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</si>
  <si>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</si>
  <si>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</si>
  <si>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</si>
  <si>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</si>
  <si>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</si>
  <si>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</si>
  <si>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</si>
  <si>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</si>
  <si>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</si>
  <si>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</si>
  <si>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</si>
  <si>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</si>
  <si>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</si>
  <si>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</si>
  <si>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</si>
  <si>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</si>
  <si>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</si>
  <si>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</si>
  <si>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</si>
  <si>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</si>
  <si>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</si>
  <si>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</si>
  <si>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</si>
  <si>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</si>
  <si>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</si>
  <si>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</si>
  <si>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</si>
  <si>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</si>
  <si>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</si>
  <si>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</si>
  <si>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</si>
  <si>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</si>
  <si>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</si>
  <si>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</si>
  <si>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</si>
  <si>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</si>
  <si>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</si>
  <si>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</si>
  <si>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</si>
  <si>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</si>
  <si>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</si>
  <si>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</si>
  <si>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</si>
  <si>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</si>
  <si>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</si>
  <si>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</si>
  <si>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</si>
  <si>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</si>
  <si>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</si>
  <si>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</si>
  <si>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</si>
  <si>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</si>
  <si>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</si>
  <si>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</si>
  <si>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</si>
  <si>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</si>
  <si>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</si>
  <si>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</si>
  <si>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</si>
  <si>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</si>
  <si>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</si>
  <si>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</si>
  <si>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</si>
  <si>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</si>
  <si>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</si>
  <si>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</si>
  <si>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</si>
  <si>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</si>
  <si>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</si>
  <si>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</si>
  <si>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</si>
  <si>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</si>
  <si>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</si>
  <si>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</si>
  <si>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</si>
  <si>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</si>
  <si>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</si>
  <si>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</si>
  <si>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</si>
  <si>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</si>
  <si>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</si>
  <si>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</si>
  <si>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</si>
  <si>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</si>
  <si>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</si>
  <si>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</si>
  <si>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</si>
  <si>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</si>
  <si>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</si>
  <si>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</si>
  <si>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</si>
  <si>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</si>
  <si>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</si>
  <si>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</si>
  <si>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</si>
  <si>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</si>
  <si>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</si>
  <si>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</si>
  <si>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</si>
  <si>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</si>
  <si>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</si>
  <si>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</si>
  <si>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</si>
  <si>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</si>
  <si>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</si>
  <si>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</si>
  <si>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</si>
  <si>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</si>
  <si>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</si>
  <si>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</si>
  <si>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</si>
  <si>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</si>
  <si>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</si>
  <si>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</si>
  <si>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</si>
  <si>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</si>
  <si>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</si>
  <si>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</si>
  <si>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</si>
  <si>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</si>
  <si>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</si>
  <si>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</si>
  <si>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</si>
  <si>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</si>
  <si>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</si>
  <si>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</si>
  <si>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</si>
  <si>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</si>
  <si>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</si>
  <si>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</si>
  <si>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</si>
  <si>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</si>
  <si>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</si>
  <si>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</si>
  <si>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</si>
  <si>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</si>
  <si>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</si>
  <si>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</si>
  <si>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</si>
  <si>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</si>
  <si>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</si>
  <si>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</si>
  <si>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</si>
  <si>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</si>
  <si>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</si>
  <si>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</si>
  <si>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</si>
  <si>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</si>
  <si>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</si>
  <si>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</si>
  <si>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</si>
  <si>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</si>
  <si>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</si>
  <si>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</si>
  <si>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</si>
  <si>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</si>
  <si>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</si>
  <si>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</si>
  <si>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</si>
  <si>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</si>
  <si>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</si>
  <si>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</si>
  <si>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</si>
  <si>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</si>
  <si>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</si>
  <si>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</si>
  <si>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</si>
  <si>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</si>
  <si>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</si>
  <si>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</si>
  <si>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</si>
  <si>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</si>
  <si>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</si>
  <si>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</si>
  <si>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</si>
  <si>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</si>
  <si>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</si>
  <si>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</si>
  <si>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</si>
  <si>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</si>
  <si>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</si>
  <si>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</si>
  <si>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</si>
  <si>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</si>
  <si>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</si>
  <si>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</si>
  <si>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</si>
  <si>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</si>
  <si>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</si>
  <si>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</si>
  <si>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</si>
  <si>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</si>
  <si>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</si>
  <si>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</si>
  <si>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</si>
  <si>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</si>
  <si>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</si>
  <si>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</si>
  <si>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</si>
  <si>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</si>
  <si>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</si>
  <si>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</si>
  <si>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</si>
  <si>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</si>
  <si>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</si>
  <si>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</si>
  <si>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</si>
  <si>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</si>
  <si>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</si>
  <si>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</si>
  <si>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</si>
  <si>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</si>
  <si>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</si>
  <si>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</si>
  <si>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</si>
  <si>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</si>
  <si>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</si>
  <si>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</si>
  <si>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</si>
  <si>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</si>
  <si>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</si>
  <si>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</si>
  <si>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</si>
  <si>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</si>
  <si>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</si>
  <si>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</si>
  <si>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</si>
  <si>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</si>
  <si>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</si>
  <si>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</si>
  <si>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</si>
  <si>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</si>
  <si>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</si>
  <si>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</si>
  <si>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</si>
  <si>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</si>
  <si>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</si>
  <si>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</si>
  <si>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</si>
  <si>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</si>
  <si>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</si>
  <si>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</si>
  <si>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</si>
  <si>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</si>
  <si>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</si>
  <si>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</si>
  <si>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</si>
  <si>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</si>
  <si>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</si>
  <si>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</si>
  <si>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</si>
  <si>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</si>
  <si>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</si>
  <si>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</si>
  <si>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</si>
  <si>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</si>
  <si>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</si>
  <si>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</si>
  <si>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</si>
  <si>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</si>
  <si>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</si>
  <si>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</si>
  <si>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</si>
  <si>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</si>
  <si>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</si>
  <si>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</si>
  <si>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</si>
  <si>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</si>
  <si>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</si>
  <si>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</si>
  <si>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31.12.2021</t>
  </si>
  <si>
    <t xml:space="preserve">stanje na dan 31.12.2021 </t>
  </si>
  <si>
    <t>u razdoblju 01.01.2021. do 31.12.2021.</t>
  </si>
  <si>
    <t>03275531</t>
  </si>
  <si>
    <t>HR</t>
  </si>
  <si>
    <t>080010093</t>
  </si>
  <si>
    <t>47911242222</t>
  </si>
  <si>
    <t>74780000W0KHNRDW7I05</t>
  </si>
  <si>
    <t>1216</t>
  </si>
  <si>
    <t>Dalekovod d.d.</t>
  </si>
  <si>
    <t>ZAGREB</t>
  </si>
  <si>
    <t>Marijana Čavića 4</t>
  </si>
  <si>
    <t>dalekovod@dalekovod.hr</t>
  </si>
  <si>
    <t>www.dalekovod.hr</t>
  </si>
  <si>
    <t>+38512411111</t>
  </si>
  <si>
    <t>Kpmg Croatia d.o.o. za reviziju</t>
  </si>
  <si>
    <t>Igor Gošek</t>
  </si>
  <si>
    <t>Obveznik: Dalekovod d.d.</t>
  </si>
  <si>
    <t>Eugen Paić-Karega</t>
  </si>
  <si>
    <t>eugen.paic-karega@dalekovod.hr</t>
  </si>
  <si>
    <t>o</t>
  </si>
  <si>
    <t xml:space="preserve">   BILJEŠKE UZ GODIŠNJE FINANCIJSKE IZVJEŠTAJE (GFI)
Naziv izdavatelja:   ______DALEKOVOD D.D._________________________________________________
OIB:   ________47911242222________________________________________________
Izvještajno razdoblje: ____01.01.-31.12.2021_____________________________________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</si>
</sst>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1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2"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cellStyleXfs>
  <cellXfs count="263">
    <xf numFmtId="0" fontId="0" fillId="0" borderId="0" xfId="0"/>
    <xf numFmtId="4" fontId="13" fillId="0" borderId="0" xfId="3" applyNumberFormat="1" applyFont="1" applyProtection="1"/>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14" fontId="8" fillId="2" borderId="0" xfId="1" applyNumberFormat="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49" fontId="11" fillId="3" borderId="12" xfId="0" applyNumberFormat="1" applyFont="1" applyFill="1" applyBorder="1" applyAlignment="1" applyProtection="1">
      <alignment horizontal="center" vertical="center"/>
    </xf>
    <xf numFmtId="165" fontId="20" fillId="0" borderId="23" xfId="0" applyNumberFormat="1" applyFont="1" applyFill="1" applyBorder="1" applyAlignment="1" applyProtection="1">
      <alignment horizontal="center" vertical="center"/>
    </xf>
    <xf numFmtId="165" fontId="20" fillId="9" borderId="23" xfId="0" applyNumberFormat="1" applyFont="1" applyFill="1" applyBorder="1" applyAlignment="1" applyProtection="1">
      <alignment horizontal="center" vertical="center"/>
    </xf>
    <xf numFmtId="165" fontId="20" fillId="9" borderId="24" xfId="0" applyNumberFormat="1" applyFont="1" applyFill="1" applyBorder="1" applyAlignment="1" applyProtection="1">
      <alignment horizontal="center" vertical="center"/>
    </xf>
    <xf numFmtId="0" fontId="13" fillId="0" borderId="0" xfId="3" applyProtection="1"/>
    <xf numFmtId="0" fontId="13" fillId="10" borderId="0" xfId="3" applyFill="1" applyProtection="1"/>
    <xf numFmtId="0" fontId="0" fillId="0" borderId="0" xfId="0" applyProtection="1"/>
    <xf numFmtId="0" fontId="6" fillId="3" borderId="15" xfId="0" applyFont="1" applyFill="1" applyBorder="1" applyAlignment="1" applyProtection="1">
      <alignment horizontal="center" vertical="center" wrapText="1"/>
    </xf>
    <xf numFmtId="0" fontId="20" fillId="3" borderId="14" xfId="0" applyFont="1" applyFill="1" applyBorder="1" applyAlignment="1" applyProtection="1">
      <alignment horizontal="center" vertical="center"/>
    </xf>
    <xf numFmtId="3" fontId="20" fillId="3" borderId="14" xfId="0" applyNumberFormat="1" applyFont="1" applyFill="1" applyBorder="1" applyAlignment="1" applyProtection="1">
      <alignment horizontal="center" vertical="center" wrapText="1"/>
    </xf>
    <xf numFmtId="0" fontId="27" fillId="10" borderId="1" xfId="0" applyFont="1" applyFill="1" applyBorder="1"/>
    <xf numFmtId="0" fontId="0" fillId="10" borderId="18" xfId="0" applyFill="1" applyBorder="1"/>
    <xf numFmtId="0" fontId="7" fillId="10" borderId="28" xfId="0" applyFont="1" applyFill="1" applyBorder="1" applyAlignment="1">
      <alignment vertical="center"/>
    </xf>
    <xf numFmtId="0" fontId="0" fillId="10" borderId="27" xfId="0" applyFill="1" applyBorder="1"/>
    <xf numFmtId="0" fontId="30" fillId="10" borderId="26" xfId="0" applyFont="1" applyFill="1" applyBorder="1"/>
    <xf numFmtId="0" fontId="30" fillId="10" borderId="27" xfId="0" applyFont="1" applyFill="1" applyBorder="1" applyAlignment="1">
      <alignment wrapText="1"/>
    </xf>
    <xf numFmtId="0" fontId="30" fillId="10" borderId="27" xfId="0" applyFont="1" applyFill="1" applyBorder="1"/>
    <xf numFmtId="0" fontId="6" fillId="10" borderId="0" xfId="0" applyFont="1" applyFill="1" applyBorder="1" applyAlignment="1">
      <alignment vertical="center"/>
    </xf>
    <xf numFmtId="0" fontId="6" fillId="10" borderId="0" xfId="0" applyFont="1" applyFill="1" applyBorder="1" applyAlignment="1">
      <alignment horizontal="center" vertical="center"/>
    </xf>
    <xf numFmtId="0" fontId="7" fillId="10" borderId="27" xfId="0" applyFont="1" applyFill="1" applyBorder="1" applyAlignment="1">
      <alignment horizontal="center" vertical="center"/>
    </xf>
    <xf numFmtId="0" fontId="30" fillId="10" borderId="26" xfId="0" applyFont="1" applyFill="1" applyBorder="1" applyAlignment="1">
      <alignment vertical="top"/>
    </xf>
    <xf numFmtId="0" fontId="7"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3" fillId="0" borderId="0" xfId="3" applyNumberFormat="1" applyProtection="1"/>
    <xf numFmtId="3" fontId="20" fillId="3" borderId="16" xfId="0" applyNumberFormat="1" applyFont="1" applyFill="1" applyBorder="1" applyAlignment="1" applyProtection="1">
      <alignment horizontal="center" vertical="center" wrapText="1"/>
    </xf>
    <xf numFmtId="3" fontId="20" fillId="3" borderId="15" xfId="0" applyNumberFormat="1" applyFont="1" applyFill="1" applyBorder="1" applyAlignment="1" applyProtection="1">
      <alignment horizontal="center" vertical="center" wrapText="1"/>
    </xf>
    <xf numFmtId="3" fontId="0" fillId="0" borderId="0" xfId="0" applyNumberFormat="1" applyProtection="1"/>
    <xf numFmtId="0" fontId="6" fillId="11" borderId="29" xfId="0" applyFont="1" applyFill="1" applyBorder="1" applyAlignment="1" applyProtection="1">
      <alignment horizontal="center" vertical="center"/>
      <protection locked="0"/>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20" xfId="0" applyNumberFormat="1" applyFont="1" applyFill="1" applyBorder="1" applyAlignment="1" applyProtection="1">
      <alignment horizontal="center" vertical="center" wrapText="1"/>
    </xf>
    <xf numFmtId="3" fontId="11" fillId="3" borderId="12" xfId="0" applyNumberFormat="1" applyFont="1" applyFill="1" applyBorder="1" applyAlignment="1" applyProtection="1">
      <alignment horizontal="center" vertical="center" wrapText="1"/>
    </xf>
    <xf numFmtId="3" fontId="11" fillId="3" borderId="12" xfId="0" applyNumberFormat="1" applyFont="1" applyFill="1" applyBorder="1" applyAlignment="1" applyProtection="1">
      <alignment horizontal="center" vertical="center"/>
    </xf>
    <xf numFmtId="3" fontId="11" fillId="3" borderId="13" xfId="0" applyNumberFormat="1" applyFont="1" applyFill="1" applyBorder="1" applyAlignment="1" applyProtection="1">
      <alignment horizontal="center" vertical="center"/>
    </xf>
    <xf numFmtId="3" fontId="5" fillId="0" borderId="23" xfId="0" applyNumberFormat="1" applyFont="1" applyFill="1" applyBorder="1" applyAlignment="1" applyProtection="1">
      <alignment vertical="center" shrinkToFit="1"/>
      <protection locked="0"/>
    </xf>
    <xf numFmtId="3" fontId="25" fillId="0" borderId="23" xfId="0" applyNumberFormat="1" applyFont="1" applyFill="1" applyBorder="1" applyAlignment="1" applyProtection="1">
      <alignment vertical="center" shrinkToFit="1"/>
    </xf>
    <xf numFmtId="3" fontId="25" fillId="9" borderId="23" xfId="0" applyNumberFormat="1" applyFont="1" applyFill="1" applyBorder="1" applyAlignment="1" applyProtection="1">
      <alignment vertical="center" shrinkToFit="1"/>
    </xf>
    <xf numFmtId="3" fontId="25" fillId="9" borderId="24" xfId="0" applyNumberFormat="1" applyFont="1" applyFill="1" applyBorder="1" applyAlignment="1" applyProtection="1">
      <alignment vertical="center" shrinkToFit="1"/>
    </xf>
    <xf numFmtId="3" fontId="5" fillId="8" borderId="23" xfId="0" applyNumberFormat="1" applyFont="1" applyFill="1" applyBorder="1" applyAlignment="1" applyProtection="1">
      <alignment vertical="center" shrinkToFit="1"/>
    </xf>
    <xf numFmtId="0" fontId="30" fillId="10" borderId="0" xfId="0" applyFont="1" applyFill="1" applyBorder="1"/>
    <xf numFmtId="0" fontId="6" fillId="11" borderId="4" xfId="0" applyFont="1" applyFill="1" applyBorder="1" applyAlignment="1" applyProtection="1">
      <alignment horizontal="center" vertical="center"/>
      <protection locked="0"/>
    </xf>
    <xf numFmtId="0" fontId="30" fillId="10" borderId="26" xfId="0" applyFont="1" applyFill="1" applyBorder="1" applyAlignment="1">
      <alignment wrapText="1"/>
    </xf>
    <xf numFmtId="0" fontId="30" fillId="10" borderId="0" xfId="0" applyFont="1" applyFill="1" applyBorder="1" applyAlignment="1">
      <alignment wrapText="1"/>
    </xf>
    <xf numFmtId="0" fontId="29" fillId="10" borderId="26"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27" xfId="0" applyFont="1" applyFill="1" applyBorder="1" applyAlignment="1">
      <alignment horizontal="center" vertical="center"/>
    </xf>
    <xf numFmtId="0" fontId="6" fillId="10" borderId="26" xfId="0" applyFont="1" applyFill="1" applyBorder="1" applyAlignment="1">
      <alignment vertical="center" wrapText="1"/>
    </xf>
    <xf numFmtId="0" fontId="6" fillId="10" borderId="0" xfId="0" applyFont="1" applyFill="1" applyBorder="1" applyAlignment="1">
      <alignment vertical="center" wrapText="1"/>
    </xf>
    <xf numFmtId="0" fontId="31" fillId="10" borderId="0" xfId="0" applyFont="1" applyFill="1" applyBorder="1" applyAlignment="1">
      <alignment vertical="center"/>
    </xf>
    <xf numFmtId="0" fontId="30" fillId="10" borderId="0" xfId="0" applyFont="1" applyFill="1" applyBorder="1" applyAlignment="1">
      <alignment vertical="center"/>
    </xf>
    <xf numFmtId="0" fontId="30" fillId="10" borderId="27" xfId="0" applyFont="1" applyFill="1" applyBorder="1" applyAlignment="1">
      <alignment vertical="center"/>
    </xf>
    <xf numFmtId="0" fontId="7" fillId="10" borderId="0" xfId="0" applyFont="1" applyFill="1" applyBorder="1" applyAlignment="1">
      <alignment horizontal="center" vertical="center"/>
    </xf>
    <xf numFmtId="0" fontId="31" fillId="10" borderId="27" xfId="0" applyFont="1" applyFill="1" applyBorder="1" applyAlignment="1">
      <alignment vertical="center"/>
    </xf>
    <xf numFmtId="0" fontId="30" fillId="10" borderId="0" xfId="0" applyFont="1" applyFill="1" applyBorder="1" applyAlignment="1">
      <alignment vertical="top" wrapText="1"/>
    </xf>
    <xf numFmtId="0" fontId="30" fillId="10" borderId="0" xfId="0" applyFont="1" applyFill="1" applyBorder="1" applyAlignment="1">
      <alignment vertical="top"/>
    </xf>
    <xf numFmtId="0" fontId="7" fillId="10" borderId="0" xfId="0" applyFont="1" applyFill="1" applyBorder="1" applyAlignment="1">
      <alignment horizontal="right" vertical="center" wrapText="1"/>
    </xf>
    <xf numFmtId="0" fontId="32" fillId="0" borderId="0" xfId="0" applyFont="1" applyFill="1"/>
    <xf numFmtId="0" fontId="6" fillId="10" borderId="0" xfId="0" applyFont="1" applyFill="1" applyBorder="1" applyAlignment="1">
      <alignment horizontal="right" vertical="center" wrapText="1"/>
    </xf>
    <xf numFmtId="14" fontId="6" fillId="12" borderId="0" xfId="0" applyNumberFormat="1" applyFont="1" applyFill="1" applyBorder="1" applyAlignment="1" applyProtection="1">
      <alignment horizontal="center" vertical="center"/>
      <protection locked="0"/>
    </xf>
    <xf numFmtId="14" fontId="6" fillId="13" borderId="0" xfId="0" applyNumberFormat="1" applyFont="1" applyFill="1" applyBorder="1" applyAlignment="1" applyProtection="1">
      <alignment horizontal="center" vertical="center"/>
      <protection locked="0"/>
    </xf>
    <xf numFmtId="0" fontId="0" fillId="14" borderId="0" xfId="0" applyFill="1"/>
    <xf numFmtId="0" fontId="33" fillId="10" borderId="0" xfId="0" applyFont="1" applyFill="1" applyBorder="1" applyAlignment="1"/>
    <xf numFmtId="0" fontId="34" fillId="10" borderId="0" xfId="0" applyFont="1" applyFill="1" applyBorder="1" applyAlignment="1">
      <alignment vertical="center"/>
    </xf>
    <xf numFmtId="0" fontId="35" fillId="10" borderId="27" xfId="0" applyFont="1" applyFill="1" applyBorder="1" applyAlignment="1">
      <alignment vertical="center"/>
    </xf>
    <xf numFmtId="0" fontId="37" fillId="10" borderId="0" xfId="0" applyFont="1" applyFill="1" applyBorder="1" applyAlignment="1">
      <alignment vertical="center"/>
    </xf>
    <xf numFmtId="0" fontId="38" fillId="10" borderId="0" xfId="0" applyFont="1" applyFill="1" applyBorder="1" applyAlignment="1">
      <alignment vertical="center"/>
    </xf>
    <xf numFmtId="0" fontId="36" fillId="10" borderId="27" xfId="0" applyFont="1" applyFill="1" applyBorder="1" applyAlignment="1">
      <alignment vertical="center"/>
    </xf>
    <xf numFmtId="0" fontId="33" fillId="10" borderId="27" xfId="0" applyFont="1" applyFill="1" applyBorder="1"/>
    <xf numFmtId="49" fontId="6" fillId="11" borderId="29" xfId="0" applyNumberFormat="1" applyFont="1" applyFill="1" applyBorder="1" applyAlignment="1" applyProtection="1">
      <alignment horizontal="center" vertical="center"/>
      <protection locked="0"/>
    </xf>
    <xf numFmtId="1" fontId="6" fillId="11" borderId="29" xfId="0" applyNumberFormat="1" applyFont="1" applyFill="1" applyBorder="1" applyAlignment="1" applyProtection="1">
      <alignment horizontal="center" vertical="center"/>
      <protection locked="0"/>
    </xf>
    <xf numFmtId="0" fontId="30" fillId="10" borderId="0" xfId="0" applyFont="1" applyFill="1" applyBorder="1" applyAlignment="1">
      <alignment vertical="top"/>
    </xf>
    <xf numFmtId="0" fontId="30" fillId="10" borderId="0" xfId="0" applyFont="1" applyFill="1" applyBorder="1"/>
    <xf numFmtId="0" fontId="30" fillId="10" borderId="0" xfId="0" applyFont="1" applyFill="1" applyBorder="1" applyAlignment="1">
      <alignment vertical="top" wrapText="1"/>
    </xf>
    <xf numFmtId="0" fontId="30" fillId="10" borderId="0" xfId="0" applyFont="1" applyFill="1" applyBorder="1" applyAlignment="1">
      <alignment wrapText="1"/>
    </xf>
    <xf numFmtId="164" fontId="6" fillId="0" borderId="30" xfId="0" applyNumberFormat="1" applyFont="1" applyFill="1" applyBorder="1" applyAlignment="1" applyProtection="1">
      <alignment horizontal="center" vertical="center"/>
    </xf>
    <xf numFmtId="3" fontId="7" fillId="0" borderId="30" xfId="0" applyNumberFormat="1" applyFont="1" applyFill="1" applyBorder="1" applyAlignment="1" applyProtection="1">
      <alignment horizontal="right" vertical="center" shrinkToFit="1"/>
      <protection locked="0"/>
    </xf>
    <xf numFmtId="164" fontId="6" fillId="9" borderId="30" xfId="0" applyNumberFormat="1" applyFont="1" applyFill="1" applyBorder="1" applyAlignment="1" applyProtection="1">
      <alignment horizontal="center" vertical="center"/>
    </xf>
    <xf numFmtId="3" fontId="19" fillId="9" borderId="30" xfId="0" applyNumberFormat="1" applyFont="1" applyFill="1" applyBorder="1" applyAlignment="1" applyProtection="1">
      <alignment horizontal="right" vertical="center" shrinkToFit="1"/>
    </xf>
    <xf numFmtId="3" fontId="5" fillId="0" borderId="30" xfId="0" applyNumberFormat="1" applyFont="1" applyFill="1" applyBorder="1" applyAlignment="1" applyProtection="1">
      <alignment vertical="center"/>
      <protection locked="0"/>
    </xf>
    <xf numFmtId="3" fontId="5" fillId="0" borderId="30" xfId="0" applyNumberFormat="1" applyFont="1" applyFill="1" applyBorder="1" applyAlignment="1" applyProtection="1">
      <alignment vertical="center"/>
      <protection locked="0" hidden="1"/>
    </xf>
    <xf numFmtId="0" fontId="6" fillId="3" borderId="30" xfId="3" applyFont="1" applyFill="1" applyBorder="1" applyAlignment="1" applyProtection="1">
      <alignment horizontal="center" vertical="center" wrapText="1"/>
    </xf>
    <xf numFmtId="3" fontId="20" fillId="3" borderId="30" xfId="3" applyNumberFormat="1" applyFont="1" applyFill="1" applyBorder="1" applyAlignment="1" applyProtection="1">
      <alignment horizontal="center" vertical="center" wrapText="1"/>
    </xf>
    <xf numFmtId="0" fontId="20" fillId="3" borderId="30" xfId="3" applyFont="1" applyFill="1" applyBorder="1" applyAlignment="1" applyProtection="1">
      <alignment horizontal="center" vertical="center"/>
    </xf>
    <xf numFmtId="3" fontId="19" fillId="9" borderId="30" xfId="0" applyNumberFormat="1" applyFont="1" applyFill="1" applyBorder="1" applyAlignment="1" applyProtection="1">
      <alignment horizontal="right" vertical="center" shrinkToFit="1"/>
      <protection locked="0"/>
    </xf>
    <xf numFmtId="164" fontId="6" fillId="10" borderId="30" xfId="0" applyNumberFormat="1" applyFont="1" applyFill="1" applyBorder="1" applyAlignment="1" applyProtection="1">
      <alignment horizontal="center" vertical="center"/>
    </xf>
    <xf numFmtId="3" fontId="19" fillId="10" borderId="30" xfId="0" applyNumberFormat="1" applyFont="1" applyFill="1" applyBorder="1" applyAlignment="1" applyProtection="1">
      <alignment horizontal="right" vertical="center" shrinkToFit="1"/>
      <protection locked="0"/>
    </xf>
    <xf numFmtId="3" fontId="19" fillId="9" borderId="30" xfId="0" applyNumberFormat="1" applyFont="1" applyFill="1" applyBorder="1" applyAlignment="1" applyProtection="1">
      <alignment vertical="center"/>
    </xf>
    <xf numFmtId="3" fontId="7" fillId="0" borderId="30" xfId="0" applyNumberFormat="1" applyFont="1" applyFill="1" applyBorder="1" applyAlignment="1" applyProtection="1">
      <alignment vertical="center"/>
      <protection locked="0"/>
    </xf>
    <xf numFmtId="4" fontId="20" fillId="3" borderId="30" xfId="3" applyNumberFormat="1" applyFont="1" applyFill="1" applyBorder="1" applyAlignment="1" applyProtection="1">
      <alignment horizontal="center" vertical="center" wrapText="1"/>
    </xf>
    <xf numFmtId="3" fontId="7" fillId="0" borderId="30" xfId="0" applyNumberFormat="1" applyFont="1" applyFill="1" applyBorder="1" applyAlignment="1" applyProtection="1">
      <alignment horizontal="right" vertical="center"/>
      <protection locked="0"/>
    </xf>
    <xf numFmtId="3" fontId="19" fillId="9" borderId="30" xfId="0" applyNumberFormat="1" applyFont="1" applyFill="1" applyBorder="1" applyAlignment="1" applyProtection="1">
      <alignment horizontal="right" vertical="center"/>
    </xf>
    <xf numFmtId="3" fontId="7" fillId="9" borderId="30" xfId="0" applyNumberFormat="1" applyFont="1" applyFill="1" applyBorder="1" applyAlignment="1" applyProtection="1">
      <alignment vertical="center"/>
      <protection locked="0"/>
    </xf>
    <xf numFmtId="3" fontId="19" fillId="0" borderId="30" xfId="0" applyNumberFormat="1" applyFont="1" applyFill="1" applyBorder="1" applyAlignment="1" applyProtection="1">
      <alignment vertical="center"/>
    </xf>
    <xf numFmtId="3" fontId="40" fillId="3" borderId="20" xfId="0" applyNumberFormat="1" applyFont="1" applyFill="1" applyBorder="1" applyAlignment="1" applyProtection="1">
      <alignment horizontal="center" vertical="center" wrapText="1"/>
    </xf>
    <xf numFmtId="3" fontId="7" fillId="0" borderId="30" xfId="0" applyNumberFormat="1" applyFont="1" applyBorder="1" applyAlignment="1" applyProtection="1">
      <alignment horizontal="right" vertical="center" shrinkToFit="1"/>
      <protection locked="0"/>
    </xf>
    <xf numFmtId="3" fontId="7" fillId="0" borderId="31" xfId="0" applyNumberFormat="1" applyFont="1" applyBorder="1" applyAlignment="1" applyProtection="1">
      <alignment horizontal="right" vertical="center" shrinkToFit="1"/>
      <protection locked="0"/>
    </xf>
    <xf numFmtId="0" fontId="4" fillId="0" borderId="0" xfId="0" applyFont="1" applyAlignment="1">
      <alignment vertical="top"/>
    </xf>
    <xf numFmtId="0" fontId="0" fillId="0" borderId="0" xfId="0"/>
    <xf numFmtId="0" fontId="4" fillId="0" borderId="0" xfId="0" applyFont="1"/>
    <xf numFmtId="0" fontId="4" fillId="0" borderId="0" xfId="0" applyFont="1" applyAlignment="1">
      <alignment vertical="top" wrapText="1"/>
    </xf>
    <xf numFmtId="0" fontId="30" fillId="10" borderId="0" xfId="0" applyFont="1" applyFill="1" applyBorder="1"/>
    <xf numFmtId="0" fontId="7" fillId="10" borderId="26" xfId="0" applyFont="1" applyFill="1" applyBorder="1" applyAlignment="1">
      <alignment horizontal="right" vertical="center" wrapText="1"/>
    </xf>
    <xf numFmtId="0" fontId="7" fillId="10" borderId="0" xfId="0" applyFont="1" applyFill="1" applyBorder="1" applyAlignment="1">
      <alignment horizontal="right" vertical="center" wrapText="1"/>
    </xf>
    <xf numFmtId="0" fontId="7" fillId="10" borderId="1"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0" xfId="0" applyFont="1" applyFill="1" applyBorder="1" applyAlignment="1">
      <alignment vertical="center"/>
    </xf>
    <xf numFmtId="0" fontId="6" fillId="11" borderId="3" xfId="0" applyFont="1" applyFill="1" applyBorder="1" applyAlignment="1" applyProtection="1">
      <alignment vertical="center"/>
      <protection locked="0"/>
    </xf>
    <xf numFmtId="0" fontId="6" fillId="11" borderId="2" xfId="0" applyFont="1" applyFill="1" applyBorder="1" applyAlignment="1" applyProtection="1">
      <alignment vertical="center"/>
      <protection locked="0"/>
    </xf>
    <xf numFmtId="0" fontId="7" fillId="10" borderId="0" xfId="0" applyFont="1" applyFill="1" applyBorder="1" applyAlignment="1">
      <alignment horizontal="center" vertical="center"/>
    </xf>
    <xf numFmtId="0" fontId="7" fillId="10" borderId="27" xfId="0" applyFont="1" applyFill="1" applyBorder="1" applyAlignment="1">
      <alignment horizontal="center" vertical="center"/>
    </xf>
    <xf numFmtId="0" fontId="41" fillId="11" borderId="3" xfId="13" applyFill="1" applyBorder="1" applyAlignment="1" applyProtection="1">
      <alignment vertical="center"/>
      <protection locked="0"/>
    </xf>
    <xf numFmtId="0" fontId="30" fillId="11" borderId="2" xfId="12" applyFont="1" applyFill="1" applyBorder="1" applyAlignment="1" applyProtection="1">
      <alignment vertical="center"/>
      <protection locked="0"/>
    </xf>
    <xf numFmtId="0" fontId="30" fillId="11" borderId="4" xfId="12" applyFont="1" applyFill="1" applyBorder="1" applyAlignment="1" applyProtection="1">
      <alignment vertical="center"/>
      <protection locked="0"/>
    </xf>
    <xf numFmtId="0" fontId="7" fillId="11" borderId="3" xfId="0" applyFont="1" applyFill="1" applyBorder="1" applyAlignment="1" applyProtection="1">
      <alignment vertical="center"/>
      <protection locked="0"/>
    </xf>
    <xf numFmtId="0" fontId="7" fillId="11" borderId="2" xfId="0" applyFont="1" applyFill="1" applyBorder="1" applyAlignment="1" applyProtection="1">
      <alignment vertical="center"/>
      <protection locked="0"/>
    </xf>
    <xf numFmtId="0" fontId="7" fillId="11" borderId="4" xfId="0" applyFont="1" applyFill="1" applyBorder="1" applyAlignment="1" applyProtection="1">
      <alignment vertical="center"/>
      <protection locked="0"/>
    </xf>
    <xf numFmtId="0" fontId="26" fillId="10" borderId="17" xfId="0" applyFont="1" applyFill="1" applyBorder="1" applyAlignment="1">
      <alignment vertical="center"/>
    </xf>
    <xf numFmtId="0" fontId="26" fillId="10" borderId="1" xfId="0" applyFont="1" applyFill="1" applyBorder="1" applyAlignment="1">
      <alignment vertical="center"/>
    </xf>
    <xf numFmtId="0" fontId="29" fillId="10" borderId="26"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27" xfId="0" applyFont="1" applyFill="1" applyBorder="1" applyAlignment="1">
      <alignment horizontal="center" vertical="center"/>
    </xf>
    <xf numFmtId="0" fontId="6" fillId="10" borderId="26" xfId="0" applyFont="1" applyFill="1" applyBorder="1" applyAlignment="1">
      <alignment vertical="center" wrapText="1"/>
    </xf>
    <xf numFmtId="0" fontId="6" fillId="10" borderId="0" xfId="0" applyFont="1" applyFill="1" applyBorder="1" applyAlignment="1">
      <alignment vertical="center" wrapText="1"/>
    </xf>
    <xf numFmtId="14" fontId="6" fillId="11" borderId="3" xfId="0" applyNumberFormat="1" applyFont="1" applyFill="1" applyBorder="1" applyAlignment="1" applyProtection="1">
      <alignment horizontal="center" vertical="center"/>
      <protection locked="0"/>
    </xf>
    <xf numFmtId="14" fontId="6" fillId="11" borderId="4" xfId="0" applyNumberFormat="1" applyFont="1" applyFill="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30" fillId="10" borderId="0" xfId="0" applyFont="1" applyFill="1" applyBorder="1" applyAlignment="1">
      <alignment wrapText="1"/>
    </xf>
    <xf numFmtId="0" fontId="30" fillId="10" borderId="0" xfId="0" applyFont="1" applyFill="1" applyBorder="1" applyAlignment="1">
      <alignment vertical="center" wrapText="1"/>
    </xf>
    <xf numFmtId="0" fontId="28" fillId="10" borderId="26"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7" fillId="10" borderId="26" xfId="0" applyFont="1" applyFill="1" applyBorder="1" applyAlignment="1">
      <alignment horizontal="right" vertical="center"/>
    </xf>
    <xf numFmtId="0" fontId="7" fillId="10" borderId="0" xfId="0" applyFont="1" applyFill="1" applyBorder="1" applyAlignment="1">
      <alignment horizontal="right" vertical="center"/>
    </xf>
    <xf numFmtId="49" fontId="6" fillId="11" borderId="3" xfId="0" applyNumberFormat="1" applyFont="1" applyFill="1" applyBorder="1" applyAlignment="1" applyProtection="1">
      <alignment horizontal="center" vertical="center"/>
      <protection locked="0"/>
    </xf>
    <xf numFmtId="49" fontId="6" fillId="11" borderId="4" xfId="0" applyNumberFormat="1" applyFont="1" applyFill="1" applyBorder="1" applyAlignment="1" applyProtection="1">
      <alignment horizontal="center" vertical="center"/>
      <protection locked="0"/>
    </xf>
    <xf numFmtId="0" fontId="5" fillId="10" borderId="0" xfId="0" applyFont="1" applyFill="1" applyBorder="1" applyAlignment="1">
      <alignment horizontal="right" vertical="center" wrapText="1"/>
    </xf>
    <xf numFmtId="0" fontId="5" fillId="10" borderId="27" xfId="0" applyFont="1" applyFill="1" applyBorder="1" applyAlignment="1">
      <alignment horizontal="right" vertical="center" wrapText="1"/>
    </xf>
    <xf numFmtId="0" fontId="6" fillId="11" borderId="3"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31" fillId="10" borderId="26" xfId="0" applyFont="1" applyFill="1" applyBorder="1" applyAlignment="1">
      <alignment vertical="center"/>
    </xf>
    <xf numFmtId="0" fontId="31" fillId="10" borderId="0" xfId="0" applyFont="1" applyFill="1" applyBorder="1" applyAlignment="1">
      <alignment vertical="center"/>
    </xf>
    <xf numFmtId="0" fontId="30" fillId="10" borderId="26" xfId="0" applyFont="1" applyFill="1" applyBorder="1" applyAlignment="1">
      <alignment wrapText="1"/>
    </xf>
    <xf numFmtId="0" fontId="7" fillId="10" borderId="27" xfId="0" applyFont="1" applyFill="1" applyBorder="1" applyAlignment="1">
      <alignment horizontal="right" vertical="center" wrapText="1"/>
    </xf>
    <xf numFmtId="0" fontId="7" fillId="10" borderId="26"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27" xfId="0" applyFont="1" applyFill="1" applyBorder="1" applyAlignment="1">
      <alignment horizontal="center" vertical="center" wrapText="1"/>
    </xf>
    <xf numFmtId="0" fontId="6" fillId="11" borderId="4" xfId="0" applyFont="1" applyFill="1" applyBorder="1" applyAlignment="1" applyProtection="1">
      <alignment vertical="center"/>
      <protection locked="0"/>
    </xf>
    <xf numFmtId="0" fontId="30" fillId="11" borderId="3" xfId="0" applyFont="1" applyFill="1" applyBorder="1" applyProtection="1">
      <protection locked="0"/>
    </xf>
    <xf numFmtId="0" fontId="30" fillId="11" borderId="2" xfId="0" applyFont="1" applyFill="1" applyBorder="1" applyProtection="1">
      <protection locked="0"/>
    </xf>
    <xf numFmtId="0" fontId="30" fillId="11" borderId="4" xfId="0" applyFont="1" applyFill="1" applyBorder="1" applyProtection="1">
      <protection locked="0"/>
    </xf>
    <xf numFmtId="0" fontId="30" fillId="10" borderId="0" xfId="0" applyFont="1" applyFill="1" applyBorder="1" applyAlignment="1">
      <alignment vertical="center"/>
    </xf>
    <xf numFmtId="0" fontId="30" fillId="10" borderId="27" xfId="0" applyFont="1" applyFill="1" applyBorder="1" applyAlignment="1">
      <alignment vertical="center"/>
    </xf>
    <xf numFmtId="0" fontId="7" fillId="10" borderId="26" xfId="0" applyFont="1" applyFill="1" applyBorder="1" applyAlignment="1">
      <alignment horizontal="center" vertical="center"/>
    </xf>
    <xf numFmtId="0" fontId="36" fillId="10" borderId="0" xfId="0" applyFont="1" applyFill="1" applyBorder="1" applyAlignment="1">
      <alignment vertical="center"/>
    </xf>
    <xf numFmtId="0" fontId="36" fillId="10" borderId="27" xfId="0" applyFont="1" applyFill="1" applyBorder="1" applyAlignment="1">
      <alignment vertical="center"/>
    </xf>
    <xf numFmtId="0" fontId="6" fillId="11" borderId="3" xfId="0" applyFont="1" applyFill="1" applyBorder="1" applyAlignment="1" applyProtection="1">
      <alignment horizontal="right" vertical="center"/>
      <protection locked="0"/>
    </xf>
    <xf numFmtId="0" fontId="6" fillId="11" borderId="2" xfId="0" applyFont="1" applyFill="1" applyBorder="1" applyAlignment="1" applyProtection="1">
      <alignment horizontal="right" vertical="center"/>
      <protection locked="0"/>
    </xf>
    <xf numFmtId="0" fontId="30" fillId="10" borderId="0" xfId="0" applyFont="1" applyFill="1" applyBorder="1" applyProtection="1">
      <protection locked="0"/>
    </xf>
    <xf numFmtId="0" fontId="6" fillId="11" borderId="4" xfId="0" applyFont="1" applyFill="1" applyBorder="1" applyAlignment="1" applyProtection="1">
      <alignment horizontal="right" vertical="center"/>
      <protection locked="0"/>
    </xf>
    <xf numFmtId="0" fontId="30" fillId="10" borderId="0" xfId="0" applyFont="1" applyFill="1" applyBorder="1" applyAlignment="1">
      <alignment vertical="top"/>
    </xf>
    <xf numFmtId="0" fontId="30" fillId="10" borderId="0" xfId="0" applyFont="1" applyFill="1" applyBorder="1" applyAlignment="1">
      <alignment vertical="top" wrapText="1"/>
    </xf>
    <xf numFmtId="0" fontId="6" fillId="11" borderId="3" xfId="12" applyFont="1" applyFill="1" applyBorder="1" applyAlignment="1" applyProtection="1">
      <alignment vertical="center"/>
      <protection locked="0"/>
    </xf>
    <xf numFmtId="0" fontId="6" fillId="11" borderId="2" xfId="12" applyFont="1" applyFill="1" applyBorder="1" applyAlignment="1" applyProtection="1">
      <alignment vertical="center"/>
      <protection locked="0"/>
    </xf>
    <xf numFmtId="0" fontId="6" fillId="11" borderId="4" xfId="12" applyFont="1" applyFill="1" applyBorder="1" applyAlignment="1" applyProtection="1">
      <alignment vertical="center"/>
      <protection locked="0"/>
    </xf>
    <xf numFmtId="0" fontId="7" fillId="10" borderId="26" xfId="0" applyFont="1" applyFill="1" applyBorder="1" applyAlignment="1">
      <alignment horizontal="left" vertical="center"/>
    </xf>
    <xf numFmtId="0" fontId="7" fillId="10" borderId="0" xfId="0" applyFont="1" applyFill="1" applyBorder="1" applyAlignment="1">
      <alignment horizontal="left" vertical="center"/>
    </xf>
    <xf numFmtId="0" fontId="7" fillId="0"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9" fillId="9" borderId="30" xfId="0" applyFont="1" applyFill="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4" fillId="4" borderId="30" xfId="0" applyFont="1" applyFill="1" applyBorder="1" applyAlignment="1" applyProtection="1">
      <alignment horizontal="left" vertical="center" wrapText="1"/>
    </xf>
    <xf numFmtId="0" fontId="16" fillId="4" borderId="3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0"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6"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3" fillId="4" borderId="2"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4"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6" fillId="9" borderId="30" xfId="0" applyFont="1" applyFill="1" applyBorder="1" applyAlignment="1" applyProtection="1">
      <alignment horizontal="left" vertical="center" wrapText="1"/>
    </xf>
    <xf numFmtId="0" fontId="14" fillId="4" borderId="30" xfId="0" applyFont="1" applyFill="1" applyBorder="1" applyAlignment="1" applyProtection="1">
      <alignment vertical="center" wrapText="1"/>
    </xf>
    <xf numFmtId="0" fontId="14" fillId="9"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indent="1"/>
    </xf>
    <xf numFmtId="0" fontId="6" fillId="4" borderId="30" xfId="0" applyFont="1" applyFill="1" applyBorder="1" applyAlignment="1" applyProtection="1">
      <alignment horizontal="left" vertical="center" wrapText="1"/>
    </xf>
    <xf numFmtId="0" fontId="6" fillId="4" borderId="30" xfId="0" applyFont="1" applyFill="1" applyBorder="1" applyAlignment="1" applyProtection="1">
      <alignment vertical="center" wrapText="1"/>
    </xf>
    <xf numFmtId="0" fontId="6" fillId="0" borderId="30"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indent="1"/>
    </xf>
    <xf numFmtId="0" fontId="7" fillId="10" borderId="30" xfId="0" applyFont="1" applyFill="1" applyBorder="1" applyAlignment="1" applyProtection="1">
      <alignment horizontal="left" vertical="center" wrapText="1" indent="1"/>
    </xf>
    <xf numFmtId="0" fontId="7" fillId="9" borderId="30" xfId="0" applyFont="1" applyFill="1" applyBorder="1" applyAlignment="1" applyProtection="1">
      <alignment horizontal="left" vertical="center" wrapText="1" indent="1"/>
    </xf>
    <xf numFmtId="0" fontId="23" fillId="0" borderId="30" xfId="0" applyFont="1" applyFill="1" applyBorder="1" applyAlignment="1" applyProtection="1">
      <alignment horizontal="left" vertical="center" wrapText="1"/>
    </xf>
    <xf numFmtId="0" fontId="7" fillId="9" borderId="30" xfId="0" applyFont="1" applyFill="1" applyBorder="1" applyAlignment="1" applyProtection="1">
      <alignment horizontal="left" vertical="center" wrapText="1"/>
    </xf>
    <xf numFmtId="0" fontId="6" fillId="9" borderId="30" xfId="0" applyFont="1" applyFill="1" applyBorder="1" applyAlignment="1" applyProtection="1">
      <alignment horizontal="left" vertical="center" wrapText="1" indent="1"/>
    </xf>
    <xf numFmtId="0" fontId="6"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20"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8" fillId="5" borderId="5" xfId="3" applyFont="1" applyFill="1" applyBorder="1" applyAlignment="1" applyProtection="1">
      <alignment vertical="center" wrapText="1"/>
      <protection locked="0"/>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xf>
    <xf numFmtId="0" fontId="14" fillId="7" borderId="30" xfId="0" applyFont="1" applyFill="1" applyBorder="1" applyAlignment="1" applyProtection="1">
      <alignment horizontal="left" vertical="center" shrinkToFit="1"/>
    </xf>
    <xf numFmtId="0" fontId="14" fillId="0" borderId="30"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20" fillId="2" borderId="5"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xf>
    <xf numFmtId="0" fontId="20" fillId="3" borderId="30" xfId="3" applyFont="1" applyFill="1" applyBorder="1" applyAlignment="1" applyProtection="1">
      <alignment horizontal="center" vertical="center" wrapText="1"/>
    </xf>
    <xf numFmtId="0" fontId="7" fillId="7" borderId="30" xfId="0" applyFont="1" applyFill="1" applyBorder="1" applyAlignment="1" applyProtection="1">
      <alignment horizontal="left" vertical="center" shrinkToFit="1"/>
    </xf>
    <xf numFmtId="0" fontId="4" fillId="0" borderId="2" xfId="0" applyFont="1" applyBorder="1" applyAlignment="1" applyProtection="1">
      <alignment horizontal="right"/>
    </xf>
    <xf numFmtId="0" fontId="22" fillId="9" borderId="23" xfId="0" applyFont="1" applyFill="1" applyBorder="1" applyAlignment="1" applyProtection="1">
      <alignment horizontal="left" vertical="center" wrapText="1"/>
    </xf>
    <xf numFmtId="0" fontId="22" fillId="9" borderId="24" xfId="0" applyFont="1" applyFill="1" applyBorder="1" applyAlignment="1" applyProtection="1">
      <alignment horizontal="left" vertical="center" wrapText="1"/>
    </xf>
    <xf numFmtId="0" fontId="5" fillId="0" borderId="23" xfId="0" applyFont="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22" fillId="6" borderId="25" xfId="0" applyFont="1" applyFill="1" applyBorder="1" applyAlignment="1" applyProtection="1">
      <alignment horizontal="left" vertical="center"/>
    </xf>
    <xf numFmtId="0" fontId="5" fillId="0" borderId="25" xfId="0" applyFont="1" applyBorder="1" applyAlignment="1" applyProtection="1">
      <alignment vertical="center"/>
    </xf>
    <xf numFmtId="0" fontId="5" fillId="0" borderId="25" xfId="0" applyFont="1" applyBorder="1" applyProtection="1"/>
    <xf numFmtId="0" fontId="20" fillId="0" borderId="23" xfId="0" applyFont="1" applyBorder="1" applyAlignment="1" applyProtection="1">
      <alignment horizontal="left" vertical="center" wrapText="1"/>
    </xf>
    <xf numFmtId="0" fontId="20" fillId="9" borderId="23" xfId="0" applyFont="1" applyFill="1" applyBorder="1" applyAlignment="1" applyProtection="1">
      <alignment horizontal="left" vertical="center" wrapText="1"/>
    </xf>
    <xf numFmtId="3" fontId="11" fillId="3" borderId="9" xfId="0" applyNumberFormat="1" applyFont="1" applyFill="1" applyBorder="1" applyAlignment="1" applyProtection="1">
      <alignment horizontal="center" vertical="center" wrapText="1"/>
    </xf>
    <xf numFmtId="3" fontId="5" fillId="0" borderId="20" xfId="0" applyNumberFormat="1" applyFont="1" applyBorder="1" applyProtection="1"/>
    <xf numFmtId="3" fontId="11" fillId="3" borderId="10" xfId="0" applyNumberFormat="1" applyFont="1" applyFill="1" applyBorder="1" applyAlignment="1" applyProtection="1">
      <alignment horizontal="center" vertical="center" wrapText="1"/>
    </xf>
    <xf numFmtId="3" fontId="5" fillId="0" borderId="21" xfId="0" applyNumberFormat="1" applyFont="1" applyBorder="1" applyProtection="1"/>
    <xf numFmtId="49" fontId="11" fillId="3" borderId="11" xfId="0" applyNumberFormat="1" applyFont="1" applyFill="1" applyBorder="1" applyAlignment="1" applyProtection="1">
      <alignment horizontal="center" vertical="center" wrapText="1"/>
    </xf>
    <xf numFmtId="49" fontId="11" fillId="3" borderId="12" xfId="0" applyNumberFormat="1" applyFont="1" applyFill="1" applyBorder="1" applyAlignment="1" applyProtection="1">
      <alignment horizontal="center" vertical="center" wrapText="1"/>
    </xf>
    <xf numFmtId="0" fontId="22" fillId="6" borderId="22" xfId="0" applyFont="1" applyFill="1" applyBorder="1" applyAlignment="1" applyProtection="1">
      <alignment horizontal="left" vertical="center"/>
    </xf>
    <xf numFmtId="0" fontId="24" fillId="6" borderId="22" xfId="0" applyFont="1" applyFill="1" applyBorder="1" applyAlignment="1" applyProtection="1">
      <alignment vertical="center"/>
    </xf>
    <xf numFmtId="0" fontId="5" fillId="0" borderId="22"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11" fillId="3" borderId="8" xfId="0" applyFont="1" applyFill="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5" fillId="0" borderId="20" xfId="0" applyFont="1" applyBorder="1" applyProtection="1"/>
  </cellXfs>
  <cellStyles count="18">
    <cellStyle name="Hyperlink 2" xfId="2" xr:uid="{00000000-0005-0000-0000-000000000000}"/>
    <cellStyle name="Hyperlink 3" xfId="13" xr:uid="{4081D022-D1AF-45D8-8B78-03C5AB6953E7}"/>
    <cellStyle name="Normal" xfId="0" builtinId="0"/>
    <cellStyle name="Normal 10 2 3" xfId="9" xr:uid="{25B95C90-9DEF-495D-B305-ECD89A70F15B}"/>
    <cellStyle name="Normal 2" xfId="3" xr:uid="{00000000-0005-0000-0000-000002000000}"/>
    <cellStyle name="Normal 2 2" xfId="4" xr:uid="{BACB58D4-5FB6-48D2-892A-252A46340F81}"/>
    <cellStyle name="Normal 2 3" xfId="6" xr:uid="{31BA5EA1-9D13-4746-A5EE-C9C370C73030}"/>
    <cellStyle name="Normal 3" xfId="5" xr:uid="{D3C48171-8A61-42B2-BBFB-683048084E14}"/>
    <cellStyle name="Normal 3 2" xfId="10" xr:uid="{2D42D720-4B32-4C26-99B0-087DE47DE663}"/>
    <cellStyle name="Normal 3 2 2" xfId="15" xr:uid="{4C9C142F-8F9D-490C-98F5-A1FD43D35862}"/>
    <cellStyle name="Normal 3 2 2 2" xfId="12" xr:uid="{7DFE77A7-F2B9-43A9-A679-4FDFDD5719D3}"/>
    <cellStyle name="Normal 3 2 2 2 2" xfId="17" xr:uid="{CE185381-564A-4753-9B2E-05679F2FD929}"/>
    <cellStyle name="Normal 3 2 3" xfId="16" xr:uid="{736DB7BA-491D-4F45-A1DB-AD89B5FE78C7}"/>
    <cellStyle name="Normal 3 3" xfId="7" xr:uid="{999FA201-0F43-4927-AD82-E229189E9962}"/>
    <cellStyle name="Normal 3 4" xfId="14" xr:uid="{5FB23A49-143D-427B-9D38-FE5B8444634B}"/>
    <cellStyle name="Normal 4" xfId="8" xr:uid="{1DBD315D-9F8B-4331-BBD7-1B039DE2918F}"/>
    <cellStyle name="Normal 4 2" xfId="11" xr:uid="{A9EDF8C0-316C-432B-8ABB-33D2BEAF3AFA}"/>
    <cellStyle name="Style 1" xfId="1" xr:uid="{00000000-0005-0000-0000-000003000000}"/>
  </cellStyles>
  <dxfs count="14">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8963025</xdr:colOff>
      <xdr:row>2</xdr:row>
      <xdr:rowOff>142875</xdr:rowOff>
    </xdr:to>
    <xdr:pic>
      <xdr:nvPicPr>
        <xdr:cNvPr id="4" name="Picture 3">
          <a:extLst>
            <a:ext uri="{FF2B5EF4-FFF2-40B4-BE49-F238E27FC236}">
              <a16:creationId xmlns:a16="http://schemas.microsoft.com/office/drawing/2014/main" id="{FF8A2AEE-E465-4695-8E2F-19A1C6BF9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0"/>
          <a:ext cx="896302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election activeCell="C53" sqref="C53:E53"/>
    </sheetView>
  </sheetViews>
  <sheetFormatPr defaultRowHeight="12.75" x14ac:dyDescent="0.2"/>
  <cols>
    <col min="9" max="9" width="13.42578125" customWidth="1"/>
  </cols>
  <sheetData>
    <row r="1" spans="1:10" ht="15.75" x14ac:dyDescent="0.2">
      <c r="A1" s="128"/>
      <c r="B1" s="129"/>
      <c r="C1" s="129"/>
      <c r="D1" s="17"/>
      <c r="E1" s="17"/>
      <c r="F1" s="17"/>
      <c r="G1" s="17"/>
      <c r="H1" s="17"/>
      <c r="I1" s="17"/>
      <c r="J1" s="18"/>
    </row>
    <row r="2" spans="1:10" ht="14.45" customHeight="1" x14ac:dyDescent="0.2">
      <c r="A2" s="130" t="s">
        <v>317</v>
      </c>
      <c r="B2" s="131"/>
      <c r="C2" s="131"/>
      <c r="D2" s="131"/>
      <c r="E2" s="131"/>
      <c r="F2" s="131"/>
      <c r="G2" s="131"/>
      <c r="H2" s="131"/>
      <c r="I2" s="131"/>
      <c r="J2" s="132"/>
    </row>
    <row r="3" spans="1:10" ht="15" x14ac:dyDescent="0.2">
      <c r="A3" s="55"/>
      <c r="B3" s="56"/>
      <c r="C3" s="56"/>
      <c r="D3" s="56"/>
      <c r="E3" s="56"/>
      <c r="F3" s="56"/>
      <c r="G3" s="56"/>
      <c r="H3" s="56"/>
      <c r="I3" s="56"/>
      <c r="J3" s="57"/>
    </row>
    <row r="4" spans="1:10" ht="33.6" customHeight="1" x14ac:dyDescent="0.2">
      <c r="A4" s="133" t="s">
        <v>302</v>
      </c>
      <c r="B4" s="134"/>
      <c r="C4" s="134"/>
      <c r="D4" s="134"/>
      <c r="E4" s="135">
        <v>44197</v>
      </c>
      <c r="F4" s="136"/>
      <c r="G4" s="63" t="s">
        <v>0</v>
      </c>
      <c r="H4" s="135" t="s">
        <v>446</v>
      </c>
      <c r="I4" s="136"/>
      <c r="J4" s="19"/>
    </row>
    <row r="5" spans="1:10" s="68" customFormat="1" ht="10.15" customHeight="1" x14ac:dyDescent="0.25">
      <c r="A5" s="137"/>
      <c r="B5" s="138"/>
      <c r="C5" s="138"/>
      <c r="D5" s="138"/>
      <c r="E5" s="138"/>
      <c r="F5" s="138"/>
      <c r="G5" s="138"/>
      <c r="H5" s="138"/>
      <c r="I5" s="138"/>
      <c r="J5" s="139"/>
    </row>
    <row r="6" spans="1:10" ht="20.45" customHeight="1" x14ac:dyDescent="0.2">
      <c r="A6" s="58"/>
      <c r="B6" s="69" t="s">
        <v>324</v>
      </c>
      <c r="C6" s="59"/>
      <c r="D6" s="59"/>
      <c r="E6" s="81">
        <v>2021</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42" t="s">
        <v>325</v>
      </c>
      <c r="B8" s="143"/>
      <c r="C8" s="143"/>
      <c r="D8" s="143"/>
      <c r="E8" s="143"/>
      <c r="F8" s="143"/>
      <c r="G8" s="143"/>
      <c r="H8" s="143"/>
      <c r="I8" s="143"/>
      <c r="J8" s="20"/>
    </row>
    <row r="9" spans="1:10" ht="14.25" x14ac:dyDescent="0.2">
      <c r="A9" s="21"/>
      <c r="B9" s="51"/>
      <c r="C9" s="51"/>
      <c r="D9" s="51"/>
      <c r="E9" s="141"/>
      <c r="F9" s="141"/>
      <c r="G9" s="112"/>
      <c r="H9" s="112"/>
      <c r="I9" s="61"/>
      <c r="J9" s="62"/>
    </row>
    <row r="10" spans="1:10" ht="25.9" customHeight="1" x14ac:dyDescent="0.2">
      <c r="A10" s="144" t="s">
        <v>303</v>
      </c>
      <c r="B10" s="145"/>
      <c r="C10" s="146" t="s">
        <v>449</v>
      </c>
      <c r="D10" s="147"/>
      <c r="E10" s="53"/>
      <c r="F10" s="148" t="s">
        <v>326</v>
      </c>
      <c r="G10" s="149"/>
      <c r="H10" s="150" t="s">
        <v>450</v>
      </c>
      <c r="I10" s="151"/>
      <c r="J10" s="22"/>
    </row>
    <row r="11" spans="1:10" ht="15.6" customHeight="1" x14ac:dyDescent="0.2">
      <c r="A11" s="21"/>
      <c r="B11" s="51"/>
      <c r="C11" s="51"/>
      <c r="D11" s="51"/>
      <c r="E11" s="140"/>
      <c r="F11" s="140"/>
      <c r="G11" s="140"/>
      <c r="H11" s="140"/>
      <c r="I11" s="54"/>
      <c r="J11" s="22"/>
    </row>
    <row r="12" spans="1:10" ht="21" customHeight="1" x14ac:dyDescent="0.2">
      <c r="A12" s="113" t="s">
        <v>318</v>
      </c>
      <c r="B12" s="145"/>
      <c r="C12" s="146" t="s">
        <v>451</v>
      </c>
      <c r="D12" s="147"/>
      <c r="E12" s="154"/>
      <c r="F12" s="140"/>
      <c r="G12" s="140"/>
      <c r="H12" s="140"/>
      <c r="I12" s="54"/>
      <c r="J12" s="22"/>
    </row>
    <row r="13" spans="1:10" ht="10.9" customHeight="1" x14ac:dyDescent="0.2">
      <c r="A13" s="53"/>
      <c r="B13" s="54"/>
      <c r="C13" s="51"/>
      <c r="D13" s="51"/>
      <c r="E13" s="112"/>
      <c r="F13" s="112"/>
      <c r="G13" s="112"/>
      <c r="H13" s="112"/>
      <c r="I13" s="51"/>
      <c r="J13" s="23"/>
    </row>
    <row r="14" spans="1:10" ht="22.9" customHeight="1" x14ac:dyDescent="0.2">
      <c r="A14" s="113" t="s">
        <v>304</v>
      </c>
      <c r="B14" s="155"/>
      <c r="C14" s="146" t="s">
        <v>452</v>
      </c>
      <c r="D14" s="147"/>
      <c r="E14" s="152"/>
      <c r="F14" s="153"/>
      <c r="G14" s="67" t="s">
        <v>327</v>
      </c>
      <c r="H14" s="146" t="s">
        <v>453</v>
      </c>
      <c r="I14" s="147"/>
      <c r="J14" s="64"/>
    </row>
    <row r="15" spans="1:10" ht="14.45" customHeight="1" x14ac:dyDescent="0.2">
      <c r="A15" s="53"/>
      <c r="B15" s="54"/>
      <c r="C15" s="51"/>
      <c r="D15" s="51"/>
      <c r="E15" s="112"/>
      <c r="F15" s="112"/>
      <c r="G15" s="112"/>
      <c r="H15" s="112"/>
      <c r="I15" s="51"/>
      <c r="J15" s="23"/>
    </row>
    <row r="16" spans="1:10" ht="13.15" customHeight="1" x14ac:dyDescent="0.2">
      <c r="A16" s="113" t="s">
        <v>328</v>
      </c>
      <c r="B16" s="155"/>
      <c r="C16" s="146" t="s">
        <v>454</v>
      </c>
      <c r="D16" s="147"/>
      <c r="E16" s="60"/>
      <c r="F16" s="60"/>
      <c r="G16" s="60"/>
      <c r="H16" s="60"/>
      <c r="I16" s="60"/>
      <c r="J16" s="64"/>
    </row>
    <row r="17" spans="1:10" ht="14.45" customHeight="1" x14ac:dyDescent="0.2">
      <c r="A17" s="156"/>
      <c r="B17" s="157"/>
      <c r="C17" s="157"/>
      <c r="D17" s="157"/>
      <c r="E17" s="157"/>
      <c r="F17" s="157"/>
      <c r="G17" s="157"/>
      <c r="H17" s="157"/>
      <c r="I17" s="157"/>
      <c r="J17" s="158"/>
    </row>
    <row r="18" spans="1:10" x14ac:dyDescent="0.2">
      <c r="A18" s="144" t="s">
        <v>305</v>
      </c>
      <c r="B18" s="145"/>
      <c r="C18" s="118" t="s">
        <v>455</v>
      </c>
      <c r="D18" s="119"/>
      <c r="E18" s="119"/>
      <c r="F18" s="119"/>
      <c r="G18" s="119"/>
      <c r="H18" s="119"/>
      <c r="I18" s="119"/>
      <c r="J18" s="159"/>
    </row>
    <row r="19" spans="1:10" ht="14.25" x14ac:dyDescent="0.2">
      <c r="A19" s="21"/>
      <c r="B19" s="51"/>
      <c r="C19" s="66"/>
      <c r="D19" s="51"/>
      <c r="E19" s="112"/>
      <c r="F19" s="112"/>
      <c r="G19" s="112"/>
      <c r="H19" s="112"/>
      <c r="I19" s="51"/>
      <c r="J19" s="23"/>
    </row>
    <row r="20" spans="1:10" ht="14.25" x14ac:dyDescent="0.2">
      <c r="A20" s="144" t="s">
        <v>306</v>
      </c>
      <c r="B20" s="145"/>
      <c r="C20" s="150">
        <v>10000</v>
      </c>
      <c r="D20" s="151"/>
      <c r="E20" s="112"/>
      <c r="F20" s="112"/>
      <c r="G20" s="118" t="s">
        <v>456</v>
      </c>
      <c r="H20" s="119"/>
      <c r="I20" s="119"/>
      <c r="J20" s="159"/>
    </row>
    <row r="21" spans="1:10" ht="14.25" x14ac:dyDescent="0.2">
      <c r="A21" s="21"/>
      <c r="B21" s="51"/>
      <c r="C21" s="51"/>
      <c r="D21" s="51"/>
      <c r="E21" s="112"/>
      <c r="F21" s="112"/>
      <c r="G21" s="112"/>
      <c r="H21" s="112"/>
      <c r="I21" s="51"/>
      <c r="J21" s="23"/>
    </row>
    <row r="22" spans="1:10" x14ac:dyDescent="0.2">
      <c r="A22" s="144" t="s">
        <v>307</v>
      </c>
      <c r="B22" s="145"/>
      <c r="C22" s="118" t="s">
        <v>457</v>
      </c>
      <c r="D22" s="119"/>
      <c r="E22" s="119"/>
      <c r="F22" s="119"/>
      <c r="G22" s="119"/>
      <c r="H22" s="119"/>
      <c r="I22" s="119"/>
      <c r="J22" s="159"/>
    </row>
    <row r="23" spans="1:10" ht="14.25" x14ac:dyDescent="0.2">
      <c r="A23" s="21"/>
      <c r="B23" s="51"/>
      <c r="C23" s="51"/>
      <c r="D23" s="51"/>
      <c r="E23" s="112"/>
      <c r="F23" s="112"/>
      <c r="G23" s="112"/>
      <c r="H23" s="112"/>
      <c r="I23" s="51"/>
      <c r="J23" s="23"/>
    </row>
    <row r="24" spans="1:10" ht="14.25" x14ac:dyDescent="0.2">
      <c r="A24" s="144" t="s">
        <v>308</v>
      </c>
      <c r="B24" s="145"/>
      <c r="C24" s="160" t="s">
        <v>458</v>
      </c>
      <c r="D24" s="161"/>
      <c r="E24" s="161"/>
      <c r="F24" s="161"/>
      <c r="G24" s="161"/>
      <c r="H24" s="161"/>
      <c r="I24" s="161"/>
      <c r="J24" s="162"/>
    </row>
    <row r="25" spans="1:10" ht="14.25" x14ac:dyDescent="0.2">
      <c r="A25" s="21"/>
      <c r="B25" s="51"/>
      <c r="C25" s="66"/>
      <c r="D25" s="51"/>
      <c r="E25" s="112"/>
      <c r="F25" s="112"/>
      <c r="G25" s="112"/>
      <c r="H25" s="112"/>
      <c r="I25" s="51"/>
      <c r="J25" s="23"/>
    </row>
    <row r="26" spans="1:10" ht="14.25" x14ac:dyDescent="0.2">
      <c r="A26" s="144" t="s">
        <v>309</v>
      </c>
      <c r="B26" s="145"/>
      <c r="C26" s="160" t="s">
        <v>459</v>
      </c>
      <c r="D26" s="161"/>
      <c r="E26" s="161"/>
      <c r="F26" s="161"/>
      <c r="G26" s="161"/>
      <c r="H26" s="161"/>
      <c r="I26" s="161"/>
      <c r="J26" s="162"/>
    </row>
    <row r="27" spans="1:10" ht="13.9" customHeight="1" x14ac:dyDescent="0.2">
      <c r="A27" s="21"/>
      <c r="B27" s="51"/>
      <c r="C27" s="66"/>
      <c r="D27" s="51"/>
      <c r="E27" s="112"/>
      <c r="F27" s="112"/>
      <c r="G27" s="112"/>
      <c r="H27" s="112"/>
      <c r="I27" s="51"/>
      <c r="J27" s="23"/>
    </row>
    <row r="28" spans="1:10" ht="22.9" customHeight="1" x14ac:dyDescent="0.2">
      <c r="A28" s="113" t="s">
        <v>319</v>
      </c>
      <c r="B28" s="145"/>
      <c r="C28" s="36">
        <v>813</v>
      </c>
      <c r="D28" s="24"/>
      <c r="E28" s="117"/>
      <c r="F28" s="117"/>
      <c r="G28" s="117"/>
      <c r="H28" s="117"/>
      <c r="I28" s="163"/>
      <c r="J28" s="164"/>
    </row>
    <row r="29" spans="1:10" ht="14.25" x14ac:dyDescent="0.2">
      <c r="A29" s="21"/>
      <c r="B29" s="51"/>
      <c r="C29" s="51"/>
      <c r="D29" s="51"/>
      <c r="E29" s="112"/>
      <c r="F29" s="112"/>
      <c r="G29" s="112"/>
      <c r="H29" s="112"/>
      <c r="I29" s="51"/>
      <c r="J29" s="23"/>
    </row>
    <row r="30" spans="1:10" ht="15" x14ac:dyDescent="0.2">
      <c r="A30" s="144" t="s">
        <v>310</v>
      </c>
      <c r="B30" s="145"/>
      <c r="C30" s="80" t="s">
        <v>330</v>
      </c>
      <c r="D30" s="165" t="s">
        <v>329</v>
      </c>
      <c r="E30" s="120"/>
      <c r="F30" s="120"/>
      <c r="G30" s="120"/>
      <c r="H30" s="73" t="s">
        <v>330</v>
      </c>
      <c r="I30" s="74" t="s">
        <v>331</v>
      </c>
      <c r="J30" s="75"/>
    </row>
    <row r="31" spans="1:10" x14ac:dyDescent="0.2">
      <c r="A31" s="144"/>
      <c r="B31" s="145"/>
      <c r="C31" s="25"/>
      <c r="D31" s="63"/>
      <c r="E31" s="153"/>
      <c r="F31" s="153"/>
      <c r="G31" s="153"/>
      <c r="H31" s="153"/>
      <c r="I31" s="166"/>
      <c r="J31" s="167"/>
    </row>
    <row r="32" spans="1:10" x14ac:dyDescent="0.2">
      <c r="A32" s="144" t="s">
        <v>320</v>
      </c>
      <c r="B32" s="145"/>
      <c r="C32" s="36" t="s">
        <v>334</v>
      </c>
      <c r="D32" s="165" t="s">
        <v>332</v>
      </c>
      <c r="E32" s="120"/>
      <c r="F32" s="120"/>
      <c r="G32" s="120"/>
      <c r="H32" s="76" t="s">
        <v>333</v>
      </c>
      <c r="I32" s="77" t="s">
        <v>334</v>
      </c>
      <c r="J32" s="78"/>
    </row>
    <row r="33" spans="1:10" ht="14.25" x14ac:dyDescent="0.2">
      <c r="A33" s="21"/>
      <c r="B33" s="51"/>
      <c r="C33" s="51"/>
      <c r="D33" s="51"/>
      <c r="E33" s="112"/>
      <c r="F33" s="112"/>
      <c r="G33" s="112"/>
      <c r="H33" s="112"/>
      <c r="I33" s="51"/>
      <c r="J33" s="23"/>
    </row>
    <row r="34" spans="1:10" x14ac:dyDescent="0.2">
      <c r="A34" s="165" t="s">
        <v>321</v>
      </c>
      <c r="B34" s="120"/>
      <c r="C34" s="120"/>
      <c r="D34" s="120"/>
      <c r="E34" s="120" t="s">
        <v>311</v>
      </c>
      <c r="F34" s="120"/>
      <c r="G34" s="120"/>
      <c r="H34" s="120"/>
      <c r="I34" s="120"/>
      <c r="J34" s="26" t="s">
        <v>312</v>
      </c>
    </row>
    <row r="35" spans="1:10" ht="14.25" x14ac:dyDescent="0.2">
      <c r="A35" s="21"/>
      <c r="B35" s="51"/>
      <c r="C35" s="51"/>
      <c r="D35" s="51"/>
      <c r="E35" s="112"/>
      <c r="F35" s="112"/>
      <c r="G35" s="112"/>
      <c r="H35" s="112"/>
      <c r="I35" s="51"/>
      <c r="J35" s="62"/>
    </row>
    <row r="36" spans="1:10" x14ac:dyDescent="0.2">
      <c r="A36" s="168"/>
      <c r="B36" s="169"/>
      <c r="C36" s="169"/>
      <c r="D36" s="169"/>
      <c r="E36" s="168"/>
      <c r="F36" s="169"/>
      <c r="G36" s="169"/>
      <c r="H36" s="169"/>
      <c r="I36" s="171"/>
      <c r="J36" s="52"/>
    </row>
    <row r="37" spans="1:10" ht="14.25" x14ac:dyDescent="0.2">
      <c r="A37" s="21"/>
      <c r="B37" s="51"/>
      <c r="C37" s="66"/>
      <c r="D37" s="173"/>
      <c r="E37" s="173"/>
      <c r="F37" s="173"/>
      <c r="G37" s="173"/>
      <c r="H37" s="173"/>
      <c r="I37" s="173"/>
      <c r="J37" s="23"/>
    </row>
    <row r="38" spans="1:10" x14ac:dyDescent="0.2">
      <c r="A38" s="168"/>
      <c r="B38" s="169"/>
      <c r="C38" s="169"/>
      <c r="D38" s="171"/>
      <c r="E38" s="168"/>
      <c r="F38" s="169"/>
      <c r="G38" s="169"/>
      <c r="H38" s="169"/>
      <c r="I38" s="171"/>
      <c r="J38" s="36"/>
    </row>
    <row r="39" spans="1:10" ht="14.25" x14ac:dyDescent="0.2">
      <c r="A39" s="21"/>
      <c r="B39" s="51"/>
      <c r="C39" s="66"/>
      <c r="D39" s="65"/>
      <c r="E39" s="173"/>
      <c r="F39" s="173"/>
      <c r="G39" s="173"/>
      <c r="H39" s="173"/>
      <c r="I39" s="54"/>
      <c r="J39" s="23"/>
    </row>
    <row r="40" spans="1:10" x14ac:dyDescent="0.2">
      <c r="A40" s="168"/>
      <c r="B40" s="169"/>
      <c r="C40" s="169"/>
      <c r="D40" s="171"/>
      <c r="E40" s="168"/>
      <c r="F40" s="169"/>
      <c r="G40" s="169"/>
      <c r="H40" s="169"/>
      <c r="I40" s="171"/>
      <c r="J40" s="36"/>
    </row>
    <row r="41" spans="1:10" ht="14.25" x14ac:dyDescent="0.2">
      <c r="A41" s="21"/>
      <c r="B41" s="83"/>
      <c r="C41" s="82"/>
      <c r="D41" s="84"/>
      <c r="E41" s="84"/>
      <c r="F41" s="84"/>
      <c r="G41" s="84"/>
      <c r="H41" s="84"/>
      <c r="I41" s="85"/>
      <c r="J41" s="23"/>
    </row>
    <row r="42" spans="1:10" x14ac:dyDescent="0.2">
      <c r="A42" s="168"/>
      <c r="B42" s="169"/>
      <c r="C42" s="169"/>
      <c r="D42" s="171"/>
      <c r="E42" s="168"/>
      <c r="F42" s="169"/>
      <c r="G42" s="169"/>
      <c r="H42" s="169"/>
      <c r="I42" s="171"/>
      <c r="J42" s="36"/>
    </row>
    <row r="43" spans="1:10" ht="14.25" x14ac:dyDescent="0.2">
      <c r="A43" s="27"/>
      <c r="B43" s="66"/>
      <c r="C43" s="172"/>
      <c r="D43" s="172"/>
      <c r="E43" s="112"/>
      <c r="F43" s="112"/>
      <c r="G43" s="172"/>
      <c r="H43" s="172"/>
      <c r="I43" s="172"/>
      <c r="J43" s="23"/>
    </row>
    <row r="44" spans="1:10" x14ac:dyDescent="0.2">
      <c r="A44" s="168"/>
      <c r="B44" s="169"/>
      <c r="C44" s="169"/>
      <c r="D44" s="171"/>
      <c r="E44" s="168"/>
      <c r="F44" s="169"/>
      <c r="G44" s="169"/>
      <c r="H44" s="169"/>
      <c r="I44" s="171"/>
      <c r="J44" s="36"/>
    </row>
    <row r="45" spans="1:10" ht="14.25" x14ac:dyDescent="0.2">
      <c r="A45" s="27"/>
      <c r="B45" s="66"/>
      <c r="C45" s="66"/>
      <c r="D45" s="51"/>
      <c r="E45" s="170"/>
      <c r="F45" s="170"/>
      <c r="G45" s="172"/>
      <c r="H45" s="172"/>
      <c r="I45" s="51"/>
      <c r="J45" s="23"/>
    </row>
    <row r="46" spans="1:10" x14ac:dyDescent="0.2">
      <c r="A46" s="168"/>
      <c r="B46" s="169"/>
      <c r="C46" s="169"/>
      <c r="D46" s="171"/>
      <c r="E46" s="168"/>
      <c r="F46" s="169"/>
      <c r="G46" s="169"/>
      <c r="H46" s="169"/>
      <c r="I46" s="171"/>
      <c r="J46" s="36"/>
    </row>
    <row r="47" spans="1:10" ht="14.25" x14ac:dyDescent="0.2">
      <c r="A47" s="27"/>
      <c r="B47" s="66"/>
      <c r="C47" s="66"/>
      <c r="D47" s="51"/>
      <c r="E47" s="112"/>
      <c r="F47" s="112"/>
      <c r="G47" s="172"/>
      <c r="H47" s="172"/>
      <c r="I47" s="51"/>
      <c r="J47" s="79" t="s">
        <v>335</v>
      </c>
    </row>
    <row r="48" spans="1:10" ht="14.25" x14ac:dyDescent="0.2">
      <c r="A48" s="27"/>
      <c r="B48" s="66"/>
      <c r="C48" s="66"/>
      <c r="D48" s="51"/>
      <c r="E48" s="112"/>
      <c r="F48" s="112"/>
      <c r="G48" s="172"/>
      <c r="H48" s="172"/>
      <c r="I48" s="51"/>
      <c r="J48" s="79" t="s">
        <v>336</v>
      </c>
    </row>
    <row r="49" spans="1:10" ht="14.45" customHeight="1" x14ac:dyDescent="0.2">
      <c r="A49" s="113" t="s">
        <v>313</v>
      </c>
      <c r="B49" s="114"/>
      <c r="C49" s="150" t="s">
        <v>336</v>
      </c>
      <c r="D49" s="151"/>
      <c r="E49" s="177" t="s">
        <v>337</v>
      </c>
      <c r="F49" s="178"/>
      <c r="G49" s="118"/>
      <c r="H49" s="119"/>
      <c r="I49" s="119"/>
      <c r="J49" s="159"/>
    </row>
    <row r="50" spans="1:10" ht="14.25" x14ac:dyDescent="0.2">
      <c r="A50" s="27"/>
      <c r="B50" s="66"/>
      <c r="C50" s="172"/>
      <c r="D50" s="172"/>
      <c r="E50" s="112"/>
      <c r="F50" s="112"/>
      <c r="G50" s="115" t="s">
        <v>338</v>
      </c>
      <c r="H50" s="115"/>
      <c r="I50" s="115"/>
      <c r="J50" s="28"/>
    </row>
    <row r="51" spans="1:10" ht="13.9" customHeight="1" x14ac:dyDescent="0.2">
      <c r="A51" s="113" t="s">
        <v>314</v>
      </c>
      <c r="B51" s="114"/>
      <c r="C51" s="174" t="s">
        <v>464</v>
      </c>
      <c r="D51" s="175"/>
      <c r="E51" s="175"/>
      <c r="F51" s="175"/>
      <c r="G51" s="175"/>
      <c r="H51" s="175"/>
      <c r="I51" s="175"/>
      <c r="J51" s="176"/>
    </row>
    <row r="52" spans="1:10" ht="14.25" x14ac:dyDescent="0.2">
      <c r="A52" s="21"/>
      <c r="B52" s="51"/>
      <c r="C52" s="117" t="s">
        <v>315</v>
      </c>
      <c r="D52" s="117"/>
      <c r="E52" s="117"/>
      <c r="F52" s="117"/>
      <c r="G52" s="117"/>
      <c r="H52" s="117"/>
      <c r="I52" s="117"/>
      <c r="J52" s="23"/>
    </row>
    <row r="53" spans="1:10" ht="14.25" x14ac:dyDescent="0.2">
      <c r="A53" s="113" t="s">
        <v>316</v>
      </c>
      <c r="B53" s="114"/>
      <c r="C53" s="118" t="s">
        <v>460</v>
      </c>
      <c r="D53" s="119"/>
      <c r="E53" s="119"/>
      <c r="F53" s="112"/>
      <c r="G53" s="112"/>
      <c r="H53" s="120"/>
      <c r="I53" s="120"/>
      <c r="J53" s="121"/>
    </row>
    <row r="54" spans="1:10" ht="14.25" x14ac:dyDescent="0.2">
      <c r="A54" s="21"/>
      <c r="B54" s="51"/>
      <c r="C54" s="66"/>
      <c r="D54" s="51"/>
      <c r="E54" s="112"/>
      <c r="F54" s="112"/>
      <c r="G54" s="112"/>
      <c r="H54" s="112"/>
      <c r="I54" s="51"/>
      <c r="J54" s="23"/>
    </row>
    <row r="55" spans="1:10" ht="14.45" customHeight="1" x14ac:dyDescent="0.2">
      <c r="A55" s="113" t="s">
        <v>308</v>
      </c>
      <c r="B55" s="114"/>
      <c r="C55" s="122" t="s">
        <v>465</v>
      </c>
      <c r="D55" s="123"/>
      <c r="E55" s="123"/>
      <c r="F55" s="123"/>
      <c r="G55" s="123"/>
      <c r="H55" s="123"/>
      <c r="I55" s="123"/>
      <c r="J55" s="124"/>
    </row>
    <row r="56" spans="1:10" ht="14.25" x14ac:dyDescent="0.2">
      <c r="A56" s="21"/>
      <c r="B56" s="51"/>
      <c r="C56" s="51"/>
      <c r="D56" s="51"/>
      <c r="E56" s="112"/>
      <c r="F56" s="112"/>
      <c r="G56" s="112"/>
      <c r="H56" s="112"/>
      <c r="I56" s="51"/>
      <c r="J56" s="23"/>
    </row>
    <row r="57" spans="1:10" x14ac:dyDescent="0.2">
      <c r="A57" s="113" t="s">
        <v>339</v>
      </c>
      <c r="B57" s="114"/>
      <c r="C57" s="125" t="s">
        <v>461</v>
      </c>
      <c r="D57" s="126"/>
      <c r="E57" s="126"/>
      <c r="F57" s="126"/>
      <c r="G57" s="126"/>
      <c r="H57" s="126"/>
      <c r="I57" s="126"/>
      <c r="J57" s="127"/>
    </row>
    <row r="58" spans="1:10" ht="14.45" customHeight="1" x14ac:dyDescent="0.2">
      <c r="A58" s="21"/>
      <c r="B58" s="51"/>
      <c r="C58" s="115" t="s">
        <v>340</v>
      </c>
      <c r="D58" s="115"/>
      <c r="E58" s="115"/>
      <c r="F58" s="115"/>
      <c r="G58" s="51"/>
      <c r="H58" s="51"/>
      <c r="I58" s="51"/>
      <c r="J58" s="23"/>
    </row>
    <row r="59" spans="1:10" x14ac:dyDescent="0.2">
      <c r="A59" s="113" t="s">
        <v>341</v>
      </c>
      <c r="B59" s="114"/>
      <c r="C59" s="125" t="s">
        <v>462</v>
      </c>
      <c r="D59" s="126"/>
      <c r="E59" s="126"/>
      <c r="F59" s="126"/>
      <c r="G59" s="126"/>
      <c r="H59" s="126"/>
      <c r="I59" s="126"/>
      <c r="J59" s="127"/>
    </row>
    <row r="60" spans="1:10" ht="14.45" customHeight="1" x14ac:dyDescent="0.2">
      <c r="A60" s="29"/>
      <c r="B60" s="30"/>
      <c r="C60" s="116" t="s">
        <v>342</v>
      </c>
      <c r="D60" s="116"/>
      <c r="E60" s="116"/>
      <c r="F60" s="116"/>
      <c r="G60" s="116"/>
      <c r="H60" s="30"/>
      <c r="I60" s="30"/>
      <c r="J60" s="31"/>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 ref="C57:J57"/>
    <mergeCell ref="C59:J5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3" zoomScaleNormal="100" zoomScaleSheetLayoutView="100" workbookViewId="0">
      <selection activeCell="A3" sqref="A3:I3"/>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87" t="s">
        <v>1</v>
      </c>
      <c r="B1" s="188"/>
      <c r="C1" s="188"/>
      <c r="D1" s="188"/>
      <c r="E1" s="188"/>
      <c r="F1" s="188"/>
      <c r="G1" s="188"/>
      <c r="H1" s="188"/>
      <c r="I1" s="188"/>
    </row>
    <row r="2" spans="1:9" x14ac:dyDescent="0.2">
      <c r="A2" s="189" t="s">
        <v>447</v>
      </c>
      <c r="B2" s="190"/>
      <c r="C2" s="190"/>
      <c r="D2" s="190"/>
      <c r="E2" s="190"/>
      <c r="F2" s="190"/>
      <c r="G2" s="190"/>
      <c r="H2" s="190"/>
      <c r="I2" s="190"/>
    </row>
    <row r="3" spans="1:9" x14ac:dyDescent="0.2">
      <c r="A3" s="191" t="s">
        <v>279</v>
      </c>
      <c r="B3" s="192"/>
      <c r="C3" s="192"/>
      <c r="D3" s="192"/>
      <c r="E3" s="192"/>
      <c r="F3" s="192"/>
      <c r="G3" s="192"/>
      <c r="H3" s="192"/>
      <c r="I3" s="192"/>
    </row>
    <row r="4" spans="1:9" x14ac:dyDescent="0.2">
      <c r="A4" s="193" t="s">
        <v>463</v>
      </c>
      <c r="B4" s="194"/>
      <c r="C4" s="194"/>
      <c r="D4" s="194"/>
      <c r="E4" s="194"/>
      <c r="F4" s="194"/>
      <c r="G4" s="194"/>
      <c r="H4" s="194"/>
      <c r="I4" s="195"/>
    </row>
    <row r="5" spans="1:9" ht="34.5" thickBot="1" x14ac:dyDescent="0.25">
      <c r="A5" s="199" t="s">
        <v>2</v>
      </c>
      <c r="B5" s="200"/>
      <c r="C5" s="200"/>
      <c r="D5" s="200"/>
      <c r="E5" s="200"/>
      <c r="F5" s="201"/>
      <c r="G5" s="14" t="s">
        <v>104</v>
      </c>
      <c r="H5" s="33" t="s">
        <v>292</v>
      </c>
      <c r="I5" s="34" t="s">
        <v>297</v>
      </c>
    </row>
    <row r="6" spans="1:9" x14ac:dyDescent="0.2">
      <c r="A6" s="196">
        <v>1</v>
      </c>
      <c r="B6" s="197"/>
      <c r="C6" s="197"/>
      <c r="D6" s="197"/>
      <c r="E6" s="197"/>
      <c r="F6" s="198"/>
      <c r="G6" s="15">
        <v>2</v>
      </c>
      <c r="H6" s="16">
        <v>3</v>
      </c>
      <c r="I6" s="16">
        <v>4</v>
      </c>
    </row>
    <row r="7" spans="1:9" x14ac:dyDescent="0.2">
      <c r="A7" s="202"/>
      <c r="B7" s="202"/>
      <c r="C7" s="202"/>
      <c r="D7" s="202"/>
      <c r="E7" s="202"/>
      <c r="F7" s="202"/>
      <c r="G7" s="202"/>
      <c r="H7" s="202"/>
      <c r="I7" s="203"/>
    </row>
    <row r="8" spans="1:9" ht="12.75" customHeight="1" x14ac:dyDescent="0.2">
      <c r="A8" s="180" t="s">
        <v>4</v>
      </c>
      <c r="B8" s="180"/>
      <c r="C8" s="180"/>
      <c r="D8" s="180"/>
      <c r="E8" s="180"/>
      <c r="F8" s="180"/>
      <c r="G8" s="86">
        <v>1</v>
      </c>
      <c r="H8" s="106">
        <v>0</v>
      </c>
      <c r="I8" s="106">
        <v>0</v>
      </c>
    </row>
    <row r="9" spans="1:9" ht="12.75" customHeight="1" x14ac:dyDescent="0.2">
      <c r="A9" s="181" t="s">
        <v>5</v>
      </c>
      <c r="B9" s="181"/>
      <c r="C9" s="181"/>
      <c r="D9" s="181"/>
      <c r="E9" s="181"/>
      <c r="F9" s="181"/>
      <c r="G9" s="88">
        <v>2</v>
      </c>
      <c r="H9" s="89">
        <f>H10+H17+H27+H38+H43</f>
        <v>352620580</v>
      </c>
      <c r="I9" s="89">
        <f>I10+I17+I27+I38+I43</f>
        <v>354676462</v>
      </c>
    </row>
    <row r="10" spans="1:9" ht="12.75" customHeight="1" x14ac:dyDescent="0.2">
      <c r="A10" s="184" t="s">
        <v>6</v>
      </c>
      <c r="B10" s="184"/>
      <c r="C10" s="184"/>
      <c r="D10" s="184"/>
      <c r="E10" s="184"/>
      <c r="F10" s="184"/>
      <c r="G10" s="88">
        <v>3</v>
      </c>
      <c r="H10" s="89">
        <f>H11+H12+H13+H14+H15+H16</f>
        <v>2922549</v>
      </c>
      <c r="I10" s="89">
        <f>I11+I12+I13+I14+I15+I16</f>
        <v>1769596</v>
      </c>
    </row>
    <row r="11" spans="1:9" ht="12.75" customHeight="1" x14ac:dyDescent="0.2">
      <c r="A11" s="179" t="s">
        <v>7</v>
      </c>
      <c r="B11" s="179"/>
      <c r="C11" s="179"/>
      <c r="D11" s="179"/>
      <c r="E11" s="179"/>
      <c r="F11" s="179"/>
      <c r="G11" s="86">
        <v>4</v>
      </c>
      <c r="H11" s="106">
        <v>0</v>
      </c>
      <c r="I11" s="106">
        <v>0</v>
      </c>
    </row>
    <row r="12" spans="1:9" ht="23.45" customHeight="1" x14ac:dyDescent="0.2">
      <c r="A12" s="179" t="s">
        <v>8</v>
      </c>
      <c r="B12" s="179"/>
      <c r="C12" s="179"/>
      <c r="D12" s="179"/>
      <c r="E12" s="179"/>
      <c r="F12" s="179"/>
      <c r="G12" s="86">
        <v>5</v>
      </c>
      <c r="H12" s="107">
        <v>2922549</v>
      </c>
      <c r="I12" s="107">
        <v>1769596</v>
      </c>
    </row>
    <row r="13" spans="1:9" ht="12.75" customHeight="1" x14ac:dyDescent="0.2">
      <c r="A13" s="179" t="s">
        <v>9</v>
      </c>
      <c r="B13" s="179"/>
      <c r="C13" s="179"/>
      <c r="D13" s="179"/>
      <c r="E13" s="179"/>
      <c r="F13" s="179"/>
      <c r="G13" s="86">
        <v>6</v>
      </c>
      <c r="H13" s="106">
        <v>0</v>
      </c>
      <c r="I13" s="106">
        <v>0</v>
      </c>
    </row>
    <row r="14" spans="1:9" ht="12.75" customHeight="1" x14ac:dyDescent="0.2">
      <c r="A14" s="179" t="s">
        <v>10</v>
      </c>
      <c r="B14" s="179"/>
      <c r="C14" s="179"/>
      <c r="D14" s="179"/>
      <c r="E14" s="179"/>
      <c r="F14" s="179"/>
      <c r="G14" s="86">
        <v>7</v>
      </c>
      <c r="H14" s="106">
        <v>0</v>
      </c>
      <c r="I14" s="106">
        <v>0</v>
      </c>
    </row>
    <row r="15" spans="1:9" ht="12.75" customHeight="1" x14ac:dyDescent="0.2">
      <c r="A15" s="179" t="s">
        <v>11</v>
      </c>
      <c r="B15" s="179"/>
      <c r="C15" s="179"/>
      <c r="D15" s="179"/>
      <c r="E15" s="179"/>
      <c r="F15" s="179"/>
      <c r="G15" s="86">
        <v>8</v>
      </c>
      <c r="H15" s="106">
        <v>0</v>
      </c>
      <c r="I15" s="106">
        <v>0</v>
      </c>
    </row>
    <row r="16" spans="1:9" ht="12.75" customHeight="1" x14ac:dyDescent="0.2">
      <c r="A16" s="179" t="s">
        <v>12</v>
      </c>
      <c r="B16" s="179"/>
      <c r="C16" s="179"/>
      <c r="D16" s="179"/>
      <c r="E16" s="179"/>
      <c r="F16" s="179"/>
      <c r="G16" s="86">
        <v>9</v>
      </c>
      <c r="H16" s="106">
        <v>0</v>
      </c>
      <c r="I16" s="106">
        <v>0</v>
      </c>
    </row>
    <row r="17" spans="1:9" ht="12.75" customHeight="1" x14ac:dyDescent="0.2">
      <c r="A17" s="184" t="s">
        <v>13</v>
      </c>
      <c r="B17" s="184"/>
      <c r="C17" s="184"/>
      <c r="D17" s="184"/>
      <c r="E17" s="184"/>
      <c r="F17" s="184"/>
      <c r="G17" s="88">
        <v>10</v>
      </c>
      <c r="H17" s="89">
        <f>H18+H19+H20+H21+H22+H23+H24+H25+H26</f>
        <v>232064683</v>
      </c>
      <c r="I17" s="89">
        <f>I18+I19+I20+I21+I22+I23+I24+I25+I26</f>
        <v>252162520</v>
      </c>
    </row>
    <row r="18" spans="1:9" ht="12.75" customHeight="1" x14ac:dyDescent="0.2">
      <c r="A18" s="179" t="s">
        <v>14</v>
      </c>
      <c r="B18" s="179"/>
      <c r="C18" s="179"/>
      <c r="D18" s="179"/>
      <c r="E18" s="179"/>
      <c r="F18" s="179"/>
      <c r="G18" s="86">
        <v>11</v>
      </c>
      <c r="H18" s="87">
        <v>0</v>
      </c>
      <c r="I18" s="87">
        <v>0</v>
      </c>
    </row>
    <row r="19" spans="1:9" ht="12.75" customHeight="1" x14ac:dyDescent="0.2">
      <c r="A19" s="179" t="s">
        <v>15</v>
      </c>
      <c r="B19" s="179"/>
      <c r="C19" s="179"/>
      <c r="D19" s="179"/>
      <c r="E19" s="179"/>
      <c r="F19" s="179"/>
      <c r="G19" s="86">
        <v>12</v>
      </c>
      <c r="H19" s="107">
        <v>611262</v>
      </c>
      <c r="I19" s="107">
        <v>875909</v>
      </c>
    </row>
    <row r="20" spans="1:9" ht="12.75" customHeight="1" x14ac:dyDescent="0.2">
      <c r="A20" s="179" t="s">
        <v>16</v>
      </c>
      <c r="B20" s="179"/>
      <c r="C20" s="179"/>
      <c r="D20" s="179"/>
      <c r="E20" s="179"/>
      <c r="F20" s="179"/>
      <c r="G20" s="86">
        <v>13</v>
      </c>
      <c r="H20" s="107">
        <v>48815303</v>
      </c>
      <c r="I20" s="107">
        <v>66232607</v>
      </c>
    </row>
    <row r="21" spans="1:9" ht="12.75" customHeight="1" x14ac:dyDescent="0.2">
      <c r="A21" s="179" t="s">
        <v>17</v>
      </c>
      <c r="B21" s="179"/>
      <c r="C21" s="179"/>
      <c r="D21" s="179"/>
      <c r="E21" s="179"/>
      <c r="F21" s="179"/>
      <c r="G21" s="86">
        <v>14</v>
      </c>
      <c r="H21" s="107">
        <v>16555284</v>
      </c>
      <c r="I21" s="107">
        <v>22331842</v>
      </c>
    </row>
    <row r="22" spans="1:9" ht="12.75" customHeight="1" x14ac:dyDescent="0.2">
      <c r="A22" s="179" t="s">
        <v>18</v>
      </c>
      <c r="B22" s="179"/>
      <c r="C22" s="179"/>
      <c r="D22" s="179"/>
      <c r="E22" s="179"/>
      <c r="F22" s="179"/>
      <c r="G22" s="86">
        <v>15</v>
      </c>
      <c r="H22" s="107">
        <v>0</v>
      </c>
      <c r="I22" s="107">
        <v>0</v>
      </c>
    </row>
    <row r="23" spans="1:9" ht="12.75" customHeight="1" x14ac:dyDescent="0.2">
      <c r="A23" s="179" t="s">
        <v>19</v>
      </c>
      <c r="B23" s="179"/>
      <c r="C23" s="179"/>
      <c r="D23" s="179"/>
      <c r="E23" s="179"/>
      <c r="F23" s="179"/>
      <c r="G23" s="86">
        <v>16</v>
      </c>
      <c r="H23" s="107">
        <v>0</v>
      </c>
      <c r="I23" s="107">
        <v>0</v>
      </c>
    </row>
    <row r="24" spans="1:9" ht="12.75" customHeight="1" x14ac:dyDescent="0.2">
      <c r="A24" s="179" t="s">
        <v>20</v>
      </c>
      <c r="B24" s="179"/>
      <c r="C24" s="179"/>
      <c r="D24" s="179"/>
      <c r="E24" s="179"/>
      <c r="F24" s="179"/>
      <c r="G24" s="86">
        <v>17</v>
      </c>
      <c r="H24" s="107">
        <v>349203</v>
      </c>
      <c r="I24" s="107">
        <v>0</v>
      </c>
    </row>
    <row r="25" spans="1:9" ht="12.75" customHeight="1" x14ac:dyDescent="0.2">
      <c r="A25" s="179" t="s">
        <v>21</v>
      </c>
      <c r="B25" s="179"/>
      <c r="C25" s="179"/>
      <c r="D25" s="179"/>
      <c r="E25" s="179"/>
      <c r="F25" s="179"/>
      <c r="G25" s="86">
        <v>18</v>
      </c>
      <c r="H25" s="107">
        <v>110326059</v>
      </c>
      <c r="I25" s="107">
        <v>112312424</v>
      </c>
    </row>
    <row r="26" spans="1:9" ht="12.75" customHeight="1" x14ac:dyDescent="0.2">
      <c r="A26" s="179" t="s">
        <v>22</v>
      </c>
      <c r="B26" s="179"/>
      <c r="C26" s="179"/>
      <c r="D26" s="179"/>
      <c r="E26" s="179"/>
      <c r="F26" s="179"/>
      <c r="G26" s="86">
        <v>19</v>
      </c>
      <c r="H26" s="107">
        <v>55407572</v>
      </c>
      <c r="I26" s="107">
        <v>50409738</v>
      </c>
    </row>
    <row r="27" spans="1:9" ht="12.75" customHeight="1" x14ac:dyDescent="0.2">
      <c r="A27" s="184" t="s">
        <v>23</v>
      </c>
      <c r="B27" s="184"/>
      <c r="C27" s="184"/>
      <c r="D27" s="184"/>
      <c r="E27" s="184"/>
      <c r="F27" s="184"/>
      <c r="G27" s="88">
        <v>20</v>
      </c>
      <c r="H27" s="89">
        <f>SUM(H28:H37)</f>
        <v>57585852</v>
      </c>
      <c r="I27" s="89">
        <f>SUM(I28:I37)</f>
        <v>55583726</v>
      </c>
    </row>
    <row r="28" spans="1:9" ht="12.75" customHeight="1" x14ac:dyDescent="0.2">
      <c r="A28" s="179" t="s">
        <v>24</v>
      </c>
      <c r="B28" s="179"/>
      <c r="C28" s="179"/>
      <c r="D28" s="179"/>
      <c r="E28" s="179"/>
      <c r="F28" s="179"/>
      <c r="G28" s="86">
        <v>21</v>
      </c>
      <c r="H28" s="107">
        <v>46906255</v>
      </c>
      <c r="I28" s="107">
        <v>46906255</v>
      </c>
    </row>
    <row r="29" spans="1:9" ht="12.75" customHeight="1" x14ac:dyDescent="0.2">
      <c r="A29" s="179" t="s">
        <v>25</v>
      </c>
      <c r="B29" s="179"/>
      <c r="C29" s="179"/>
      <c r="D29" s="179"/>
      <c r="E29" s="179"/>
      <c r="F29" s="179"/>
      <c r="G29" s="86">
        <v>22</v>
      </c>
      <c r="H29" s="107">
        <v>0</v>
      </c>
      <c r="I29" s="107">
        <v>0</v>
      </c>
    </row>
    <row r="30" spans="1:9" ht="12.75" customHeight="1" x14ac:dyDescent="0.2">
      <c r="A30" s="179" t="s">
        <v>26</v>
      </c>
      <c r="B30" s="179"/>
      <c r="C30" s="179"/>
      <c r="D30" s="179"/>
      <c r="E30" s="179"/>
      <c r="F30" s="179"/>
      <c r="G30" s="86">
        <v>23</v>
      </c>
      <c r="H30" s="107">
        <v>2585384</v>
      </c>
      <c r="I30" s="107">
        <v>1732547</v>
      </c>
    </row>
    <row r="31" spans="1:9" ht="24.6" customHeight="1" x14ac:dyDescent="0.2">
      <c r="A31" s="179" t="s">
        <v>27</v>
      </c>
      <c r="B31" s="179"/>
      <c r="C31" s="179"/>
      <c r="D31" s="179"/>
      <c r="E31" s="179"/>
      <c r="F31" s="179"/>
      <c r="G31" s="86">
        <v>24</v>
      </c>
      <c r="H31" s="107">
        <v>4000</v>
      </c>
      <c r="I31" s="107">
        <v>4000</v>
      </c>
    </row>
    <row r="32" spans="1:9" ht="24" customHeight="1" x14ac:dyDescent="0.2">
      <c r="A32" s="179" t="s">
        <v>28</v>
      </c>
      <c r="B32" s="179"/>
      <c r="C32" s="179"/>
      <c r="D32" s="179"/>
      <c r="E32" s="179"/>
      <c r="F32" s="179"/>
      <c r="G32" s="86">
        <v>25</v>
      </c>
      <c r="H32" s="107">
        <v>0</v>
      </c>
      <c r="I32" s="107">
        <v>0</v>
      </c>
    </row>
    <row r="33" spans="1:9" ht="26.45" customHeight="1" x14ac:dyDescent="0.2">
      <c r="A33" s="179" t="s">
        <v>29</v>
      </c>
      <c r="B33" s="179"/>
      <c r="C33" s="179"/>
      <c r="D33" s="179"/>
      <c r="E33" s="179"/>
      <c r="F33" s="179"/>
      <c r="G33" s="86">
        <v>26</v>
      </c>
      <c r="H33" s="107">
        <v>0</v>
      </c>
      <c r="I33" s="107">
        <v>0</v>
      </c>
    </row>
    <row r="34" spans="1:9" ht="12.75" customHeight="1" x14ac:dyDescent="0.2">
      <c r="A34" s="179" t="s">
        <v>30</v>
      </c>
      <c r="B34" s="179"/>
      <c r="C34" s="179"/>
      <c r="D34" s="179"/>
      <c r="E34" s="179"/>
      <c r="F34" s="179"/>
      <c r="G34" s="86">
        <v>27</v>
      </c>
      <c r="H34" s="107">
        <v>0</v>
      </c>
      <c r="I34" s="107">
        <v>0</v>
      </c>
    </row>
    <row r="35" spans="1:9" ht="12.75" customHeight="1" x14ac:dyDescent="0.2">
      <c r="A35" s="179" t="s">
        <v>31</v>
      </c>
      <c r="B35" s="179"/>
      <c r="C35" s="179"/>
      <c r="D35" s="179"/>
      <c r="E35" s="179"/>
      <c r="F35" s="179"/>
      <c r="G35" s="86">
        <v>28</v>
      </c>
      <c r="H35" s="107">
        <v>8090213</v>
      </c>
      <c r="I35" s="107">
        <v>6940924</v>
      </c>
    </row>
    <row r="36" spans="1:9" ht="12.75" customHeight="1" x14ac:dyDescent="0.2">
      <c r="A36" s="179" t="s">
        <v>32</v>
      </c>
      <c r="B36" s="179"/>
      <c r="C36" s="179"/>
      <c r="D36" s="179"/>
      <c r="E36" s="179"/>
      <c r="F36" s="179"/>
      <c r="G36" s="86">
        <v>29</v>
      </c>
      <c r="H36" s="87">
        <v>0</v>
      </c>
      <c r="I36" s="87">
        <v>0</v>
      </c>
    </row>
    <row r="37" spans="1:9" ht="12.75" customHeight="1" x14ac:dyDescent="0.2">
      <c r="A37" s="179" t="s">
        <v>33</v>
      </c>
      <c r="B37" s="179"/>
      <c r="C37" s="179"/>
      <c r="D37" s="179"/>
      <c r="E37" s="179"/>
      <c r="F37" s="179"/>
      <c r="G37" s="86">
        <v>30</v>
      </c>
      <c r="H37" s="87">
        <v>0</v>
      </c>
      <c r="I37" s="87">
        <v>0</v>
      </c>
    </row>
    <row r="38" spans="1:9" ht="12.75" customHeight="1" x14ac:dyDescent="0.2">
      <c r="A38" s="184" t="s">
        <v>34</v>
      </c>
      <c r="B38" s="184"/>
      <c r="C38" s="184"/>
      <c r="D38" s="184"/>
      <c r="E38" s="184"/>
      <c r="F38" s="184"/>
      <c r="G38" s="88">
        <v>31</v>
      </c>
      <c r="H38" s="89">
        <f>H39+H40+H41+H42</f>
        <v>60047496</v>
      </c>
      <c r="I38" s="89">
        <f>I39+I40+I41+I42</f>
        <v>45160620</v>
      </c>
    </row>
    <row r="39" spans="1:9" ht="12.75" customHeight="1" x14ac:dyDescent="0.2">
      <c r="A39" s="179" t="s">
        <v>35</v>
      </c>
      <c r="B39" s="179"/>
      <c r="C39" s="179"/>
      <c r="D39" s="179"/>
      <c r="E39" s="179"/>
      <c r="F39" s="179"/>
      <c r="G39" s="86">
        <v>32</v>
      </c>
      <c r="H39" s="87">
        <v>0</v>
      </c>
      <c r="I39" s="87">
        <v>0</v>
      </c>
    </row>
    <row r="40" spans="1:9" ht="12.75" customHeight="1" x14ac:dyDescent="0.2">
      <c r="A40" s="179" t="s">
        <v>36</v>
      </c>
      <c r="B40" s="179"/>
      <c r="C40" s="179"/>
      <c r="D40" s="179"/>
      <c r="E40" s="179"/>
      <c r="F40" s="179"/>
      <c r="G40" s="86">
        <v>33</v>
      </c>
      <c r="H40" s="87">
        <v>0</v>
      </c>
      <c r="I40" s="87">
        <v>0</v>
      </c>
    </row>
    <row r="41" spans="1:9" ht="12.75" customHeight="1" x14ac:dyDescent="0.2">
      <c r="A41" s="179" t="s">
        <v>37</v>
      </c>
      <c r="B41" s="179"/>
      <c r="C41" s="179"/>
      <c r="D41" s="179"/>
      <c r="E41" s="179"/>
      <c r="F41" s="179"/>
      <c r="G41" s="86">
        <v>34</v>
      </c>
      <c r="H41" s="87">
        <v>0</v>
      </c>
      <c r="I41" s="87">
        <v>0</v>
      </c>
    </row>
    <row r="42" spans="1:9" ht="12.75" customHeight="1" x14ac:dyDescent="0.2">
      <c r="A42" s="179" t="s">
        <v>38</v>
      </c>
      <c r="B42" s="179"/>
      <c r="C42" s="179"/>
      <c r="D42" s="179"/>
      <c r="E42" s="179"/>
      <c r="F42" s="179"/>
      <c r="G42" s="86">
        <v>35</v>
      </c>
      <c r="H42" s="87">
        <v>60047496</v>
      </c>
      <c r="I42" s="87">
        <v>45160620</v>
      </c>
    </row>
    <row r="43" spans="1:9" ht="12.75" customHeight="1" x14ac:dyDescent="0.2">
      <c r="A43" s="182" t="s">
        <v>39</v>
      </c>
      <c r="B43" s="182"/>
      <c r="C43" s="182"/>
      <c r="D43" s="182"/>
      <c r="E43" s="182"/>
      <c r="F43" s="182"/>
      <c r="G43" s="86">
        <v>36</v>
      </c>
      <c r="H43" s="87">
        <v>0</v>
      </c>
      <c r="I43" s="87">
        <v>0</v>
      </c>
    </row>
    <row r="44" spans="1:9" ht="12.75" customHeight="1" x14ac:dyDescent="0.2">
      <c r="A44" s="181" t="s">
        <v>40</v>
      </c>
      <c r="B44" s="181"/>
      <c r="C44" s="181"/>
      <c r="D44" s="181"/>
      <c r="E44" s="181"/>
      <c r="F44" s="181"/>
      <c r="G44" s="88">
        <v>37</v>
      </c>
      <c r="H44" s="89">
        <f>H45+H53+H60+H70</f>
        <v>463400901</v>
      </c>
      <c r="I44" s="89">
        <f>I45+I53+I60+I70</f>
        <v>869936101</v>
      </c>
    </row>
    <row r="45" spans="1:9" ht="12.75" customHeight="1" x14ac:dyDescent="0.2">
      <c r="A45" s="184" t="s">
        <v>41</v>
      </c>
      <c r="B45" s="184"/>
      <c r="C45" s="184"/>
      <c r="D45" s="184"/>
      <c r="E45" s="184"/>
      <c r="F45" s="184"/>
      <c r="G45" s="88">
        <v>38</v>
      </c>
      <c r="H45" s="89">
        <f>SUM(H46:H52)</f>
        <v>7679608</v>
      </c>
      <c r="I45" s="89">
        <f>SUM(I46:I52)</f>
        <v>8185456</v>
      </c>
    </row>
    <row r="46" spans="1:9" ht="12.75" customHeight="1" x14ac:dyDescent="0.2">
      <c r="A46" s="179" t="s">
        <v>42</v>
      </c>
      <c r="B46" s="179"/>
      <c r="C46" s="179"/>
      <c r="D46" s="179"/>
      <c r="E46" s="179"/>
      <c r="F46" s="179"/>
      <c r="G46" s="86">
        <v>39</v>
      </c>
      <c r="H46" s="87">
        <v>6887196</v>
      </c>
      <c r="I46" s="87">
        <v>7986041</v>
      </c>
    </row>
    <row r="47" spans="1:9" ht="12.75" customHeight="1" x14ac:dyDescent="0.2">
      <c r="A47" s="179" t="s">
        <v>43</v>
      </c>
      <c r="B47" s="179"/>
      <c r="C47" s="179"/>
      <c r="D47" s="179"/>
      <c r="E47" s="179"/>
      <c r="F47" s="179"/>
      <c r="G47" s="86">
        <v>40</v>
      </c>
      <c r="H47" s="87">
        <v>0</v>
      </c>
      <c r="I47" s="87">
        <v>0</v>
      </c>
    </row>
    <row r="48" spans="1:9" ht="12.75" customHeight="1" x14ac:dyDescent="0.2">
      <c r="A48" s="179" t="s">
        <v>44</v>
      </c>
      <c r="B48" s="179"/>
      <c r="C48" s="179"/>
      <c r="D48" s="179"/>
      <c r="E48" s="179"/>
      <c r="F48" s="179"/>
      <c r="G48" s="86">
        <v>41</v>
      </c>
      <c r="H48" s="87">
        <v>47688</v>
      </c>
      <c r="I48" s="87">
        <v>47688</v>
      </c>
    </row>
    <row r="49" spans="1:9" ht="12.75" customHeight="1" x14ac:dyDescent="0.2">
      <c r="A49" s="179" t="s">
        <v>45</v>
      </c>
      <c r="B49" s="179"/>
      <c r="C49" s="179"/>
      <c r="D49" s="179"/>
      <c r="E49" s="179"/>
      <c r="F49" s="179"/>
      <c r="G49" s="86">
        <v>42</v>
      </c>
      <c r="H49" s="87">
        <v>607819</v>
      </c>
      <c r="I49" s="87">
        <v>14822</v>
      </c>
    </row>
    <row r="50" spans="1:9" ht="12.75" customHeight="1" x14ac:dyDescent="0.2">
      <c r="A50" s="179" t="s">
        <v>46</v>
      </c>
      <c r="B50" s="179"/>
      <c r="C50" s="179"/>
      <c r="D50" s="179"/>
      <c r="E50" s="179"/>
      <c r="F50" s="179"/>
      <c r="G50" s="86">
        <v>43</v>
      </c>
      <c r="H50" s="87">
        <v>0</v>
      </c>
      <c r="I50" s="87">
        <v>0</v>
      </c>
    </row>
    <row r="51" spans="1:9" ht="12.75" customHeight="1" x14ac:dyDescent="0.2">
      <c r="A51" s="179" t="s">
        <v>47</v>
      </c>
      <c r="B51" s="179"/>
      <c r="C51" s="179"/>
      <c r="D51" s="179"/>
      <c r="E51" s="179"/>
      <c r="F51" s="179"/>
      <c r="G51" s="86">
        <v>44</v>
      </c>
      <c r="H51" s="87">
        <v>136905</v>
      </c>
      <c r="I51" s="87">
        <v>136905</v>
      </c>
    </row>
    <row r="52" spans="1:9" ht="12.75" customHeight="1" x14ac:dyDescent="0.2">
      <c r="A52" s="179" t="s">
        <v>48</v>
      </c>
      <c r="B52" s="179"/>
      <c r="C52" s="179"/>
      <c r="D52" s="179"/>
      <c r="E52" s="179"/>
      <c r="F52" s="179"/>
      <c r="G52" s="86">
        <v>45</v>
      </c>
      <c r="H52" s="87">
        <v>0</v>
      </c>
      <c r="I52" s="87">
        <v>0</v>
      </c>
    </row>
    <row r="53" spans="1:9" ht="12.75" customHeight="1" x14ac:dyDescent="0.2">
      <c r="A53" s="184" t="s">
        <v>49</v>
      </c>
      <c r="B53" s="184"/>
      <c r="C53" s="184"/>
      <c r="D53" s="184"/>
      <c r="E53" s="184"/>
      <c r="F53" s="184"/>
      <c r="G53" s="88">
        <v>46</v>
      </c>
      <c r="H53" s="89">
        <f>SUM(H54:H59)</f>
        <v>394254056</v>
      </c>
      <c r="I53" s="89">
        <f>SUM(I54:I59)</f>
        <v>795072252</v>
      </c>
    </row>
    <row r="54" spans="1:9" ht="12.75" customHeight="1" x14ac:dyDescent="0.2">
      <c r="A54" s="179" t="s">
        <v>50</v>
      </c>
      <c r="B54" s="179"/>
      <c r="C54" s="179"/>
      <c r="D54" s="179"/>
      <c r="E54" s="179"/>
      <c r="F54" s="179"/>
      <c r="G54" s="86">
        <v>47</v>
      </c>
      <c r="H54" s="87">
        <v>30925325</v>
      </c>
      <c r="I54" s="87">
        <v>52828272</v>
      </c>
    </row>
    <row r="55" spans="1:9" ht="12.75" customHeight="1" x14ac:dyDescent="0.2">
      <c r="A55" s="179" t="s">
        <v>51</v>
      </c>
      <c r="B55" s="179"/>
      <c r="C55" s="179"/>
      <c r="D55" s="179"/>
      <c r="E55" s="179"/>
      <c r="F55" s="179"/>
      <c r="G55" s="86">
        <v>48</v>
      </c>
      <c r="H55" s="87">
        <v>0</v>
      </c>
      <c r="I55" s="87">
        <v>0</v>
      </c>
    </row>
    <row r="56" spans="1:9" ht="12.75" customHeight="1" x14ac:dyDescent="0.2">
      <c r="A56" s="179" t="s">
        <v>52</v>
      </c>
      <c r="B56" s="179"/>
      <c r="C56" s="179"/>
      <c r="D56" s="179"/>
      <c r="E56" s="179"/>
      <c r="F56" s="179"/>
      <c r="G56" s="86">
        <v>49</v>
      </c>
      <c r="H56" s="87">
        <v>167087342</v>
      </c>
      <c r="I56" s="87">
        <v>158119396</v>
      </c>
    </row>
    <row r="57" spans="1:9" ht="12.75" customHeight="1" x14ac:dyDescent="0.2">
      <c r="A57" s="179" t="s">
        <v>53</v>
      </c>
      <c r="B57" s="179"/>
      <c r="C57" s="179"/>
      <c r="D57" s="179"/>
      <c r="E57" s="179"/>
      <c r="F57" s="179"/>
      <c r="G57" s="86">
        <v>50</v>
      </c>
      <c r="H57" s="87">
        <v>64332</v>
      </c>
      <c r="I57" s="87">
        <v>364727</v>
      </c>
    </row>
    <row r="58" spans="1:9" ht="12.75" customHeight="1" x14ac:dyDescent="0.2">
      <c r="A58" s="179" t="s">
        <v>54</v>
      </c>
      <c r="B58" s="179"/>
      <c r="C58" s="179"/>
      <c r="D58" s="179"/>
      <c r="E58" s="179"/>
      <c r="F58" s="179"/>
      <c r="G58" s="86">
        <v>51</v>
      </c>
      <c r="H58" s="87">
        <v>11714385</v>
      </c>
      <c r="I58" s="87">
        <v>7307559</v>
      </c>
    </row>
    <row r="59" spans="1:9" ht="12.75" customHeight="1" x14ac:dyDescent="0.2">
      <c r="A59" s="179" t="s">
        <v>55</v>
      </c>
      <c r="B59" s="179"/>
      <c r="C59" s="179"/>
      <c r="D59" s="179"/>
      <c r="E59" s="179"/>
      <c r="F59" s="179"/>
      <c r="G59" s="86">
        <v>52</v>
      </c>
      <c r="H59" s="87">
        <v>184462672</v>
      </c>
      <c r="I59" s="87">
        <v>576452298</v>
      </c>
    </row>
    <row r="60" spans="1:9" ht="12.75" customHeight="1" x14ac:dyDescent="0.2">
      <c r="A60" s="184" t="s">
        <v>56</v>
      </c>
      <c r="B60" s="184"/>
      <c r="C60" s="184"/>
      <c r="D60" s="184"/>
      <c r="E60" s="184"/>
      <c r="F60" s="184"/>
      <c r="G60" s="88">
        <v>53</v>
      </c>
      <c r="H60" s="89">
        <f>SUM(H61:H69)</f>
        <v>10662167</v>
      </c>
      <c r="I60" s="89">
        <f>SUM(I61:I69)</f>
        <v>15951837</v>
      </c>
    </row>
    <row r="61" spans="1:9" ht="12.75" customHeight="1" x14ac:dyDescent="0.2">
      <c r="A61" s="179" t="s">
        <v>24</v>
      </c>
      <c r="B61" s="179"/>
      <c r="C61" s="179"/>
      <c r="D61" s="179"/>
      <c r="E61" s="179"/>
      <c r="F61" s="179"/>
      <c r="G61" s="86">
        <v>54</v>
      </c>
      <c r="H61" s="87">
        <v>0</v>
      </c>
      <c r="I61" s="87">
        <v>0</v>
      </c>
    </row>
    <row r="62" spans="1:9" ht="12.75" customHeight="1" x14ac:dyDescent="0.2">
      <c r="A62" s="179" t="s">
        <v>25</v>
      </c>
      <c r="B62" s="179"/>
      <c r="C62" s="179"/>
      <c r="D62" s="179"/>
      <c r="E62" s="179"/>
      <c r="F62" s="179"/>
      <c r="G62" s="86">
        <v>55</v>
      </c>
      <c r="H62" s="87">
        <v>0</v>
      </c>
      <c r="I62" s="87">
        <v>0</v>
      </c>
    </row>
    <row r="63" spans="1:9" ht="12.75" customHeight="1" x14ac:dyDescent="0.2">
      <c r="A63" s="179" t="s">
        <v>26</v>
      </c>
      <c r="B63" s="179"/>
      <c r="C63" s="179"/>
      <c r="D63" s="179"/>
      <c r="E63" s="179"/>
      <c r="F63" s="179"/>
      <c r="G63" s="86">
        <v>56</v>
      </c>
      <c r="H63" s="87">
        <v>4212615</v>
      </c>
      <c r="I63" s="87">
        <v>15115152</v>
      </c>
    </row>
    <row r="64" spans="1:9" ht="23.45" customHeight="1" x14ac:dyDescent="0.2">
      <c r="A64" s="179" t="s">
        <v>57</v>
      </c>
      <c r="B64" s="179"/>
      <c r="C64" s="179"/>
      <c r="D64" s="179"/>
      <c r="E64" s="179"/>
      <c r="F64" s="179"/>
      <c r="G64" s="86">
        <v>57</v>
      </c>
      <c r="H64" s="87">
        <v>0</v>
      </c>
      <c r="I64" s="87">
        <v>0</v>
      </c>
    </row>
    <row r="65" spans="1:9" ht="21" customHeight="1" x14ac:dyDescent="0.2">
      <c r="A65" s="179" t="s">
        <v>28</v>
      </c>
      <c r="B65" s="179"/>
      <c r="C65" s="179"/>
      <c r="D65" s="179"/>
      <c r="E65" s="179"/>
      <c r="F65" s="179"/>
      <c r="G65" s="86">
        <v>58</v>
      </c>
      <c r="H65" s="87">
        <v>0</v>
      </c>
      <c r="I65" s="87">
        <v>0</v>
      </c>
    </row>
    <row r="66" spans="1:9" ht="22.9" customHeight="1" x14ac:dyDescent="0.2">
      <c r="A66" s="179" t="s">
        <v>29</v>
      </c>
      <c r="B66" s="179"/>
      <c r="C66" s="179"/>
      <c r="D66" s="179"/>
      <c r="E66" s="179"/>
      <c r="F66" s="179"/>
      <c r="G66" s="86">
        <v>59</v>
      </c>
      <c r="H66" s="87">
        <v>0</v>
      </c>
      <c r="I66" s="87">
        <v>0</v>
      </c>
    </row>
    <row r="67" spans="1:9" ht="12.75" customHeight="1" x14ac:dyDescent="0.2">
      <c r="A67" s="179" t="s">
        <v>30</v>
      </c>
      <c r="B67" s="179"/>
      <c r="C67" s="179"/>
      <c r="D67" s="179"/>
      <c r="E67" s="179"/>
      <c r="F67" s="179"/>
      <c r="G67" s="86">
        <v>60</v>
      </c>
      <c r="H67" s="87">
        <v>0</v>
      </c>
      <c r="I67" s="87">
        <v>0</v>
      </c>
    </row>
    <row r="68" spans="1:9" ht="12.75" customHeight="1" x14ac:dyDescent="0.2">
      <c r="A68" s="179" t="s">
        <v>31</v>
      </c>
      <c r="B68" s="179"/>
      <c r="C68" s="179"/>
      <c r="D68" s="179"/>
      <c r="E68" s="179"/>
      <c r="F68" s="179"/>
      <c r="G68" s="86">
        <v>61</v>
      </c>
      <c r="H68" s="87">
        <v>6449552</v>
      </c>
      <c r="I68" s="87">
        <v>836685</v>
      </c>
    </row>
    <row r="69" spans="1:9" ht="12.75" customHeight="1" x14ac:dyDescent="0.2">
      <c r="A69" s="179" t="s">
        <v>58</v>
      </c>
      <c r="B69" s="179"/>
      <c r="C69" s="179"/>
      <c r="D69" s="179"/>
      <c r="E69" s="179"/>
      <c r="F69" s="179"/>
      <c r="G69" s="86">
        <v>62</v>
      </c>
      <c r="H69" s="87">
        <v>0</v>
      </c>
      <c r="I69" s="87">
        <v>0</v>
      </c>
    </row>
    <row r="70" spans="1:9" ht="12.75" customHeight="1" x14ac:dyDescent="0.2">
      <c r="A70" s="182" t="s">
        <v>59</v>
      </c>
      <c r="B70" s="182"/>
      <c r="C70" s="182"/>
      <c r="D70" s="182"/>
      <c r="E70" s="182"/>
      <c r="F70" s="182"/>
      <c r="G70" s="86">
        <v>63</v>
      </c>
      <c r="H70" s="87">
        <v>50805070</v>
      </c>
      <c r="I70" s="87">
        <v>50726556</v>
      </c>
    </row>
    <row r="71" spans="1:9" ht="12.75" customHeight="1" x14ac:dyDescent="0.2">
      <c r="A71" s="180" t="s">
        <v>60</v>
      </c>
      <c r="B71" s="180"/>
      <c r="C71" s="180"/>
      <c r="D71" s="180"/>
      <c r="E71" s="180"/>
      <c r="F71" s="180"/>
      <c r="G71" s="86">
        <v>64</v>
      </c>
      <c r="H71" s="87">
        <v>11634590</v>
      </c>
      <c r="I71" s="87">
        <v>5995305</v>
      </c>
    </row>
    <row r="72" spans="1:9" ht="12.75" customHeight="1" x14ac:dyDescent="0.2">
      <c r="A72" s="181" t="s">
        <v>61</v>
      </c>
      <c r="B72" s="181"/>
      <c r="C72" s="181"/>
      <c r="D72" s="181"/>
      <c r="E72" s="181"/>
      <c r="F72" s="181"/>
      <c r="G72" s="88">
        <v>65</v>
      </c>
      <c r="H72" s="89">
        <f>H8+H9+H44+H71</f>
        <v>827656071</v>
      </c>
      <c r="I72" s="89">
        <f>I8+I9+I44+I71</f>
        <v>1230607868</v>
      </c>
    </row>
    <row r="73" spans="1:9" ht="12.75" customHeight="1" x14ac:dyDescent="0.2">
      <c r="A73" s="180" t="s">
        <v>62</v>
      </c>
      <c r="B73" s="180"/>
      <c r="C73" s="180"/>
      <c r="D73" s="180"/>
      <c r="E73" s="180"/>
      <c r="F73" s="180"/>
      <c r="G73" s="86">
        <v>66</v>
      </c>
      <c r="H73" s="87">
        <v>436201104</v>
      </c>
      <c r="I73" s="87">
        <v>425283286</v>
      </c>
    </row>
    <row r="74" spans="1:9" x14ac:dyDescent="0.2">
      <c r="A74" s="185" t="s">
        <v>63</v>
      </c>
      <c r="B74" s="186"/>
      <c r="C74" s="186"/>
      <c r="D74" s="186"/>
      <c r="E74" s="186"/>
      <c r="F74" s="186"/>
      <c r="G74" s="186"/>
      <c r="H74" s="186"/>
      <c r="I74" s="186"/>
    </row>
    <row r="75" spans="1:9" ht="12.75" customHeight="1" x14ac:dyDescent="0.2">
      <c r="A75" s="181" t="s">
        <v>351</v>
      </c>
      <c r="B75" s="181"/>
      <c r="C75" s="181"/>
      <c r="D75" s="181"/>
      <c r="E75" s="181"/>
      <c r="F75" s="181"/>
      <c r="G75" s="88">
        <v>67</v>
      </c>
      <c r="H75" s="89">
        <f>H76+H77+H78+H84+H85+H91+H94+H97</f>
        <v>19607832</v>
      </c>
      <c r="I75" s="89">
        <f>I76+I77+I78+I84+I85+I91+I94+I97</f>
        <v>443543063</v>
      </c>
    </row>
    <row r="76" spans="1:9" ht="12.75" customHeight="1" x14ac:dyDescent="0.2">
      <c r="A76" s="182" t="s">
        <v>64</v>
      </c>
      <c r="B76" s="182"/>
      <c r="C76" s="182"/>
      <c r="D76" s="182"/>
      <c r="E76" s="182"/>
      <c r="F76" s="182"/>
      <c r="G76" s="86">
        <v>68</v>
      </c>
      <c r="H76" s="90">
        <v>247193050</v>
      </c>
      <c r="I76" s="90">
        <v>412471930</v>
      </c>
    </row>
    <row r="77" spans="1:9" ht="12.75" customHeight="1" x14ac:dyDescent="0.2">
      <c r="A77" s="182" t="s">
        <v>65</v>
      </c>
      <c r="B77" s="182"/>
      <c r="C77" s="182"/>
      <c r="D77" s="182"/>
      <c r="E77" s="182"/>
      <c r="F77" s="182"/>
      <c r="G77" s="86">
        <v>69</v>
      </c>
      <c r="H77" s="90">
        <v>86141670</v>
      </c>
      <c r="I77" s="90">
        <v>0</v>
      </c>
    </row>
    <row r="78" spans="1:9" ht="12.75" customHeight="1" x14ac:dyDescent="0.2">
      <c r="A78" s="184" t="s">
        <v>66</v>
      </c>
      <c r="B78" s="184"/>
      <c r="C78" s="184"/>
      <c r="D78" s="184"/>
      <c r="E78" s="184"/>
      <c r="F78" s="184"/>
      <c r="G78" s="88">
        <v>70</v>
      </c>
      <c r="H78" s="89">
        <f>SUM(H79:H83)</f>
        <v>43675007</v>
      </c>
      <c r="I78" s="89">
        <f>SUM(I79:I83)</f>
        <v>0</v>
      </c>
    </row>
    <row r="79" spans="1:9" ht="12.75" customHeight="1" x14ac:dyDescent="0.2">
      <c r="A79" s="179" t="s">
        <v>67</v>
      </c>
      <c r="B79" s="179"/>
      <c r="C79" s="179"/>
      <c r="D79" s="179"/>
      <c r="E79" s="179"/>
      <c r="F79" s="179"/>
      <c r="G79" s="86">
        <v>71</v>
      </c>
      <c r="H79" s="90">
        <v>11486600</v>
      </c>
      <c r="I79" s="90">
        <v>0</v>
      </c>
    </row>
    <row r="80" spans="1:9" ht="12.75" customHeight="1" x14ac:dyDescent="0.2">
      <c r="A80" s="179" t="s">
        <v>68</v>
      </c>
      <c r="B80" s="179"/>
      <c r="C80" s="179"/>
      <c r="D80" s="179"/>
      <c r="E80" s="179"/>
      <c r="F80" s="179"/>
      <c r="G80" s="86">
        <v>72</v>
      </c>
      <c r="H80" s="90">
        <v>8465950</v>
      </c>
      <c r="I80" s="90">
        <v>8465522</v>
      </c>
    </row>
    <row r="81" spans="1:9" ht="12.75" customHeight="1" x14ac:dyDescent="0.2">
      <c r="A81" s="179" t="s">
        <v>69</v>
      </c>
      <c r="B81" s="179"/>
      <c r="C81" s="179"/>
      <c r="D81" s="179"/>
      <c r="E81" s="179"/>
      <c r="F81" s="179"/>
      <c r="G81" s="86">
        <v>73</v>
      </c>
      <c r="H81" s="90">
        <v>-8465950</v>
      </c>
      <c r="I81" s="90">
        <v>-8465522</v>
      </c>
    </row>
    <row r="82" spans="1:9" ht="12.75" customHeight="1" x14ac:dyDescent="0.2">
      <c r="A82" s="179" t="s">
        <v>70</v>
      </c>
      <c r="B82" s="179"/>
      <c r="C82" s="179"/>
      <c r="D82" s="179"/>
      <c r="E82" s="179"/>
      <c r="F82" s="179"/>
      <c r="G82" s="86">
        <v>74</v>
      </c>
      <c r="H82" s="90">
        <v>32188407</v>
      </c>
      <c r="I82" s="90">
        <v>0</v>
      </c>
    </row>
    <row r="83" spans="1:9" ht="12.75" customHeight="1" x14ac:dyDescent="0.2">
      <c r="A83" s="179" t="s">
        <v>71</v>
      </c>
      <c r="B83" s="179"/>
      <c r="C83" s="179"/>
      <c r="D83" s="179"/>
      <c r="E83" s="179"/>
      <c r="F83" s="179"/>
      <c r="G83" s="86">
        <v>75</v>
      </c>
      <c r="H83" s="90">
        <v>0</v>
      </c>
      <c r="I83" s="90">
        <v>0</v>
      </c>
    </row>
    <row r="84" spans="1:9" ht="12.75" customHeight="1" x14ac:dyDescent="0.2">
      <c r="A84" s="182" t="s">
        <v>72</v>
      </c>
      <c r="B84" s="182"/>
      <c r="C84" s="182"/>
      <c r="D84" s="182"/>
      <c r="E84" s="182"/>
      <c r="F84" s="182"/>
      <c r="G84" s="86">
        <v>76</v>
      </c>
      <c r="H84" s="90">
        <v>40706979</v>
      </c>
      <c r="I84" s="90">
        <v>43208115</v>
      </c>
    </row>
    <row r="85" spans="1:9" ht="12.75" customHeight="1" x14ac:dyDescent="0.2">
      <c r="A85" s="183" t="s">
        <v>445</v>
      </c>
      <c r="B85" s="183"/>
      <c r="C85" s="183"/>
      <c r="D85" s="183"/>
      <c r="E85" s="183"/>
      <c r="F85" s="183"/>
      <c r="G85" s="88">
        <v>77</v>
      </c>
      <c r="H85" s="89">
        <f>H86+H87+H88+H89+H90</f>
        <v>0</v>
      </c>
      <c r="I85" s="89">
        <f>I86+I87+I88+I89+I90</f>
        <v>0</v>
      </c>
    </row>
    <row r="86" spans="1:9" ht="25.5" customHeight="1" x14ac:dyDescent="0.2">
      <c r="A86" s="179" t="s">
        <v>444</v>
      </c>
      <c r="B86" s="179"/>
      <c r="C86" s="179"/>
      <c r="D86" s="179"/>
      <c r="E86" s="179"/>
      <c r="F86" s="179"/>
      <c r="G86" s="86">
        <v>78</v>
      </c>
      <c r="H86" s="87">
        <v>0</v>
      </c>
      <c r="I86" s="87">
        <v>0</v>
      </c>
    </row>
    <row r="87" spans="1:9" ht="12.75" customHeight="1" x14ac:dyDescent="0.2">
      <c r="A87" s="179" t="s">
        <v>73</v>
      </c>
      <c r="B87" s="179"/>
      <c r="C87" s="179"/>
      <c r="D87" s="179"/>
      <c r="E87" s="179"/>
      <c r="F87" s="179"/>
      <c r="G87" s="86">
        <v>79</v>
      </c>
      <c r="H87" s="87">
        <v>0</v>
      </c>
      <c r="I87" s="87">
        <v>0</v>
      </c>
    </row>
    <row r="88" spans="1:9" ht="12.75" customHeight="1" x14ac:dyDescent="0.2">
      <c r="A88" s="179" t="s">
        <v>74</v>
      </c>
      <c r="B88" s="179"/>
      <c r="C88" s="179"/>
      <c r="D88" s="179"/>
      <c r="E88" s="179"/>
      <c r="F88" s="179"/>
      <c r="G88" s="86">
        <v>80</v>
      </c>
      <c r="H88" s="87">
        <v>0</v>
      </c>
      <c r="I88" s="87">
        <v>0</v>
      </c>
    </row>
    <row r="89" spans="1:9" ht="12.75" customHeight="1" x14ac:dyDescent="0.2">
      <c r="A89" s="179" t="s">
        <v>343</v>
      </c>
      <c r="B89" s="179"/>
      <c r="C89" s="179"/>
      <c r="D89" s="179"/>
      <c r="E89" s="179"/>
      <c r="F89" s="179"/>
      <c r="G89" s="86">
        <v>81</v>
      </c>
      <c r="H89" s="87">
        <v>0</v>
      </c>
      <c r="I89" s="87">
        <v>0</v>
      </c>
    </row>
    <row r="90" spans="1:9" ht="24" customHeight="1" x14ac:dyDescent="0.2">
      <c r="A90" s="179" t="s">
        <v>344</v>
      </c>
      <c r="B90" s="179"/>
      <c r="C90" s="179"/>
      <c r="D90" s="179"/>
      <c r="E90" s="179"/>
      <c r="F90" s="179"/>
      <c r="G90" s="86">
        <v>82</v>
      </c>
      <c r="H90" s="87">
        <v>0</v>
      </c>
      <c r="I90" s="87">
        <v>0</v>
      </c>
    </row>
    <row r="91" spans="1:9" ht="12.75" customHeight="1" x14ac:dyDescent="0.2">
      <c r="A91" s="184" t="s">
        <v>345</v>
      </c>
      <c r="B91" s="184"/>
      <c r="C91" s="184"/>
      <c r="D91" s="184"/>
      <c r="E91" s="184"/>
      <c r="F91" s="184"/>
      <c r="G91" s="88">
        <v>83</v>
      </c>
      <c r="H91" s="89">
        <f>H92-H93</f>
        <v>-388097152</v>
      </c>
      <c r="I91" s="89">
        <f>I92-I93</f>
        <v>-23571078</v>
      </c>
    </row>
    <row r="92" spans="1:9" ht="12.75" customHeight="1" x14ac:dyDescent="0.2">
      <c r="A92" s="179" t="s">
        <v>75</v>
      </c>
      <c r="B92" s="179"/>
      <c r="C92" s="179"/>
      <c r="D92" s="179"/>
      <c r="E92" s="179"/>
      <c r="F92" s="179"/>
      <c r="G92" s="86">
        <v>84</v>
      </c>
      <c r="H92" s="90">
        <v>0</v>
      </c>
      <c r="I92" s="90">
        <v>0</v>
      </c>
    </row>
    <row r="93" spans="1:9" ht="12.75" customHeight="1" x14ac:dyDescent="0.2">
      <c r="A93" s="179" t="s">
        <v>76</v>
      </c>
      <c r="B93" s="179"/>
      <c r="C93" s="179"/>
      <c r="D93" s="179"/>
      <c r="E93" s="179"/>
      <c r="F93" s="179"/>
      <c r="G93" s="86">
        <v>85</v>
      </c>
      <c r="H93" s="90">
        <v>388097152</v>
      </c>
      <c r="I93" s="90">
        <v>23571078</v>
      </c>
    </row>
    <row r="94" spans="1:9" ht="12.75" customHeight="1" x14ac:dyDescent="0.2">
      <c r="A94" s="184" t="s">
        <v>346</v>
      </c>
      <c r="B94" s="184"/>
      <c r="C94" s="184"/>
      <c r="D94" s="184"/>
      <c r="E94" s="184"/>
      <c r="F94" s="184"/>
      <c r="G94" s="88">
        <v>86</v>
      </c>
      <c r="H94" s="89">
        <f>H95-H96</f>
        <v>-10011722</v>
      </c>
      <c r="I94" s="89">
        <f>I95-I96</f>
        <v>11434096</v>
      </c>
    </row>
    <row r="95" spans="1:9" ht="12.75" customHeight="1" x14ac:dyDescent="0.2">
      <c r="A95" s="179" t="s">
        <v>77</v>
      </c>
      <c r="B95" s="179"/>
      <c r="C95" s="179"/>
      <c r="D95" s="179"/>
      <c r="E95" s="179"/>
      <c r="F95" s="179"/>
      <c r="G95" s="86">
        <v>87</v>
      </c>
      <c r="H95" s="90">
        <v>0</v>
      </c>
      <c r="I95" s="90">
        <v>11434096</v>
      </c>
    </row>
    <row r="96" spans="1:9" ht="12.75" customHeight="1" x14ac:dyDescent="0.2">
      <c r="A96" s="179" t="s">
        <v>78</v>
      </c>
      <c r="B96" s="179"/>
      <c r="C96" s="179"/>
      <c r="D96" s="179"/>
      <c r="E96" s="179"/>
      <c r="F96" s="179"/>
      <c r="G96" s="86">
        <v>88</v>
      </c>
      <c r="H96" s="90">
        <v>10011722</v>
      </c>
      <c r="I96" s="90">
        <v>0</v>
      </c>
    </row>
    <row r="97" spans="1:9" ht="12.75" customHeight="1" x14ac:dyDescent="0.2">
      <c r="A97" s="182" t="s">
        <v>79</v>
      </c>
      <c r="B97" s="182"/>
      <c r="C97" s="182"/>
      <c r="D97" s="182"/>
      <c r="E97" s="182"/>
      <c r="F97" s="182"/>
      <c r="G97" s="86">
        <v>89</v>
      </c>
      <c r="H97" s="90">
        <v>0</v>
      </c>
      <c r="I97" s="90">
        <v>0</v>
      </c>
    </row>
    <row r="98" spans="1:9" ht="12.75" customHeight="1" x14ac:dyDescent="0.2">
      <c r="A98" s="181" t="s">
        <v>347</v>
      </c>
      <c r="B98" s="181"/>
      <c r="C98" s="181"/>
      <c r="D98" s="181"/>
      <c r="E98" s="181"/>
      <c r="F98" s="181"/>
      <c r="G98" s="88">
        <v>90</v>
      </c>
      <c r="H98" s="89">
        <f>SUM(H99:H104)</f>
        <v>30030231</v>
      </c>
      <c r="I98" s="89">
        <f>SUM(I99:I104)</f>
        <v>26085020</v>
      </c>
    </row>
    <row r="99" spans="1:9" ht="12.75" customHeight="1" x14ac:dyDescent="0.2">
      <c r="A99" s="179" t="s">
        <v>80</v>
      </c>
      <c r="B99" s="179"/>
      <c r="C99" s="179"/>
      <c r="D99" s="179"/>
      <c r="E99" s="179"/>
      <c r="F99" s="179"/>
      <c r="G99" s="86">
        <v>91</v>
      </c>
      <c r="H99" s="90">
        <v>3880348</v>
      </c>
      <c r="I99" s="90">
        <v>3448611</v>
      </c>
    </row>
    <row r="100" spans="1:9" ht="12.75" customHeight="1" x14ac:dyDescent="0.2">
      <c r="A100" s="179" t="s">
        <v>81</v>
      </c>
      <c r="B100" s="179"/>
      <c r="C100" s="179"/>
      <c r="D100" s="179"/>
      <c r="E100" s="179"/>
      <c r="F100" s="179"/>
      <c r="G100" s="86">
        <v>92</v>
      </c>
      <c r="H100" s="90">
        <v>0</v>
      </c>
      <c r="I100" s="90">
        <v>0</v>
      </c>
    </row>
    <row r="101" spans="1:9" ht="12.75" customHeight="1" x14ac:dyDescent="0.2">
      <c r="A101" s="179" t="s">
        <v>82</v>
      </c>
      <c r="B101" s="179"/>
      <c r="C101" s="179"/>
      <c r="D101" s="179"/>
      <c r="E101" s="179"/>
      <c r="F101" s="179"/>
      <c r="G101" s="86">
        <v>93</v>
      </c>
      <c r="H101" s="90">
        <v>26149883</v>
      </c>
      <c r="I101" s="90">
        <v>21208896</v>
      </c>
    </row>
    <row r="102" spans="1:9" ht="12.75" customHeight="1" x14ac:dyDescent="0.2">
      <c r="A102" s="179" t="s">
        <v>83</v>
      </c>
      <c r="B102" s="179"/>
      <c r="C102" s="179"/>
      <c r="D102" s="179"/>
      <c r="E102" s="179"/>
      <c r="F102" s="179"/>
      <c r="G102" s="86">
        <v>94</v>
      </c>
      <c r="H102" s="87">
        <v>0</v>
      </c>
      <c r="I102" s="87">
        <v>0</v>
      </c>
    </row>
    <row r="103" spans="1:9" ht="12.75" customHeight="1" x14ac:dyDescent="0.2">
      <c r="A103" s="179" t="s">
        <v>84</v>
      </c>
      <c r="B103" s="179"/>
      <c r="C103" s="179"/>
      <c r="D103" s="179"/>
      <c r="E103" s="179"/>
      <c r="F103" s="179"/>
      <c r="G103" s="86">
        <v>95</v>
      </c>
      <c r="H103" s="87">
        <v>0</v>
      </c>
      <c r="I103" s="87">
        <v>0</v>
      </c>
    </row>
    <row r="104" spans="1:9" ht="12.75" customHeight="1" x14ac:dyDescent="0.2">
      <c r="A104" s="179" t="s">
        <v>85</v>
      </c>
      <c r="B104" s="179"/>
      <c r="C104" s="179"/>
      <c r="D104" s="179"/>
      <c r="E104" s="179"/>
      <c r="F104" s="179"/>
      <c r="G104" s="86">
        <v>96</v>
      </c>
      <c r="H104" s="87">
        <v>0</v>
      </c>
      <c r="I104" s="87">
        <v>1427513</v>
      </c>
    </row>
    <row r="105" spans="1:9" ht="12.75" customHeight="1" x14ac:dyDescent="0.2">
      <c r="A105" s="181" t="s">
        <v>348</v>
      </c>
      <c r="B105" s="181"/>
      <c r="C105" s="181"/>
      <c r="D105" s="181"/>
      <c r="E105" s="181"/>
      <c r="F105" s="181"/>
      <c r="G105" s="88">
        <v>97</v>
      </c>
      <c r="H105" s="89">
        <f>SUM(H106:H116)</f>
        <v>293322453</v>
      </c>
      <c r="I105" s="89">
        <f>SUM(I106:I116)</f>
        <v>73150865</v>
      </c>
    </row>
    <row r="106" spans="1:9" ht="12.75" customHeight="1" x14ac:dyDescent="0.2">
      <c r="A106" s="179" t="s">
        <v>86</v>
      </c>
      <c r="B106" s="179"/>
      <c r="C106" s="179"/>
      <c r="D106" s="179"/>
      <c r="E106" s="179"/>
      <c r="F106" s="179"/>
      <c r="G106" s="86">
        <v>98</v>
      </c>
      <c r="H106" s="91">
        <v>8995039</v>
      </c>
      <c r="I106" s="91">
        <v>4161157</v>
      </c>
    </row>
    <row r="107" spans="1:9" ht="12.75" customHeight="1" x14ac:dyDescent="0.2">
      <c r="A107" s="179" t="s">
        <v>87</v>
      </c>
      <c r="B107" s="179"/>
      <c r="C107" s="179"/>
      <c r="D107" s="179"/>
      <c r="E107" s="179"/>
      <c r="F107" s="179"/>
      <c r="G107" s="86">
        <v>99</v>
      </c>
      <c r="H107" s="90">
        <v>0</v>
      </c>
      <c r="I107" s="90">
        <v>0</v>
      </c>
    </row>
    <row r="108" spans="1:9" ht="12.75" customHeight="1" x14ac:dyDescent="0.2">
      <c r="A108" s="179" t="s">
        <v>88</v>
      </c>
      <c r="B108" s="179"/>
      <c r="C108" s="179"/>
      <c r="D108" s="179"/>
      <c r="E108" s="179"/>
      <c r="F108" s="179"/>
      <c r="G108" s="86">
        <v>100</v>
      </c>
      <c r="H108" s="90">
        <v>0</v>
      </c>
      <c r="I108" s="90">
        <v>0</v>
      </c>
    </row>
    <row r="109" spans="1:9" ht="22.15" customHeight="1" x14ac:dyDescent="0.2">
      <c r="A109" s="179" t="s">
        <v>89</v>
      </c>
      <c r="B109" s="179"/>
      <c r="C109" s="179"/>
      <c r="D109" s="179"/>
      <c r="E109" s="179"/>
      <c r="F109" s="179"/>
      <c r="G109" s="86">
        <v>101</v>
      </c>
      <c r="H109" s="90">
        <v>0</v>
      </c>
      <c r="I109" s="90">
        <v>0</v>
      </c>
    </row>
    <row r="110" spans="1:9" ht="12.75" customHeight="1" x14ac:dyDescent="0.2">
      <c r="A110" s="179" t="s">
        <v>90</v>
      </c>
      <c r="B110" s="179"/>
      <c r="C110" s="179"/>
      <c r="D110" s="179"/>
      <c r="E110" s="179"/>
      <c r="F110" s="179"/>
      <c r="G110" s="86">
        <v>102</v>
      </c>
      <c r="H110" s="90">
        <v>0</v>
      </c>
      <c r="I110" s="90">
        <v>0</v>
      </c>
    </row>
    <row r="111" spans="1:9" ht="12.75" customHeight="1" x14ac:dyDescent="0.2">
      <c r="A111" s="179" t="s">
        <v>91</v>
      </c>
      <c r="B111" s="179"/>
      <c r="C111" s="179"/>
      <c r="D111" s="179"/>
      <c r="E111" s="179"/>
      <c r="F111" s="179"/>
      <c r="G111" s="86">
        <v>103</v>
      </c>
      <c r="H111" s="90">
        <v>230288391</v>
      </c>
      <c r="I111" s="90">
        <v>46456502</v>
      </c>
    </row>
    <row r="112" spans="1:9" ht="12.75" customHeight="1" x14ac:dyDescent="0.2">
      <c r="A112" s="179" t="s">
        <v>92</v>
      </c>
      <c r="B112" s="179"/>
      <c r="C112" s="179"/>
      <c r="D112" s="179"/>
      <c r="E112" s="179"/>
      <c r="F112" s="179"/>
      <c r="G112" s="86">
        <v>104</v>
      </c>
      <c r="H112" s="90">
        <v>0</v>
      </c>
      <c r="I112" s="90">
        <v>0</v>
      </c>
    </row>
    <row r="113" spans="1:9" ht="12.75" customHeight="1" x14ac:dyDescent="0.2">
      <c r="A113" s="179" t="s">
        <v>93</v>
      </c>
      <c r="B113" s="179"/>
      <c r="C113" s="179"/>
      <c r="D113" s="179"/>
      <c r="E113" s="179"/>
      <c r="F113" s="179"/>
      <c r="G113" s="86">
        <v>105</v>
      </c>
      <c r="H113" s="91">
        <v>1094</v>
      </c>
      <c r="I113" s="91">
        <v>39232</v>
      </c>
    </row>
    <row r="114" spans="1:9" ht="12.75" customHeight="1" x14ac:dyDescent="0.2">
      <c r="A114" s="179" t="s">
        <v>94</v>
      </c>
      <c r="B114" s="179"/>
      <c r="C114" s="179"/>
      <c r="D114" s="179"/>
      <c r="E114" s="179"/>
      <c r="F114" s="179"/>
      <c r="G114" s="86">
        <v>106</v>
      </c>
      <c r="H114" s="90">
        <v>45102251</v>
      </c>
      <c r="I114" s="90">
        <v>13009266</v>
      </c>
    </row>
    <row r="115" spans="1:9" ht="12.75" customHeight="1" x14ac:dyDescent="0.2">
      <c r="A115" s="179" t="s">
        <v>95</v>
      </c>
      <c r="B115" s="179"/>
      <c r="C115" s="179"/>
      <c r="D115" s="179"/>
      <c r="E115" s="179"/>
      <c r="F115" s="179"/>
      <c r="G115" s="86">
        <v>107</v>
      </c>
      <c r="H115" s="87">
        <v>0</v>
      </c>
      <c r="I115" s="87">
        <v>0</v>
      </c>
    </row>
    <row r="116" spans="1:9" ht="12.75" customHeight="1" x14ac:dyDescent="0.2">
      <c r="A116" s="179" t="s">
        <v>96</v>
      </c>
      <c r="B116" s="179"/>
      <c r="C116" s="179"/>
      <c r="D116" s="179"/>
      <c r="E116" s="179"/>
      <c r="F116" s="179"/>
      <c r="G116" s="86">
        <v>108</v>
      </c>
      <c r="H116" s="87">
        <v>8935678</v>
      </c>
      <c r="I116" s="87">
        <v>9484708</v>
      </c>
    </row>
    <row r="117" spans="1:9" ht="12.75" customHeight="1" x14ac:dyDescent="0.2">
      <c r="A117" s="181" t="s">
        <v>349</v>
      </c>
      <c r="B117" s="181"/>
      <c r="C117" s="181"/>
      <c r="D117" s="181"/>
      <c r="E117" s="181"/>
      <c r="F117" s="181"/>
      <c r="G117" s="88">
        <v>109</v>
      </c>
      <c r="H117" s="89">
        <f>SUM(H118:H131)</f>
        <v>442178145</v>
      </c>
      <c r="I117" s="89">
        <f>SUM(I118:I131)</f>
        <v>644262653</v>
      </c>
    </row>
    <row r="118" spans="1:9" ht="12.75" customHeight="1" x14ac:dyDescent="0.2">
      <c r="A118" s="179" t="s">
        <v>86</v>
      </c>
      <c r="B118" s="179"/>
      <c r="C118" s="179"/>
      <c r="D118" s="179"/>
      <c r="E118" s="179"/>
      <c r="F118" s="179"/>
      <c r="G118" s="86">
        <v>110</v>
      </c>
      <c r="H118" s="90">
        <v>53533675</v>
      </c>
      <c r="I118" s="90">
        <v>13482718</v>
      </c>
    </row>
    <row r="119" spans="1:9" ht="12.75" customHeight="1" x14ac:dyDescent="0.2">
      <c r="A119" s="179" t="s">
        <v>87</v>
      </c>
      <c r="B119" s="179"/>
      <c r="C119" s="179"/>
      <c r="D119" s="179"/>
      <c r="E119" s="179"/>
      <c r="F119" s="179"/>
      <c r="G119" s="86">
        <v>111</v>
      </c>
      <c r="H119" s="90">
        <v>3843603</v>
      </c>
      <c r="I119" s="90">
        <v>12466067</v>
      </c>
    </row>
    <row r="120" spans="1:9" ht="12.75" customHeight="1" x14ac:dyDescent="0.2">
      <c r="A120" s="179" t="s">
        <v>88</v>
      </c>
      <c r="B120" s="179"/>
      <c r="C120" s="179"/>
      <c r="D120" s="179"/>
      <c r="E120" s="179"/>
      <c r="F120" s="179"/>
      <c r="G120" s="86">
        <v>112</v>
      </c>
      <c r="H120" s="90">
        <v>0</v>
      </c>
      <c r="I120" s="90">
        <v>0</v>
      </c>
    </row>
    <row r="121" spans="1:9" ht="25.9" customHeight="1" x14ac:dyDescent="0.2">
      <c r="A121" s="179" t="s">
        <v>89</v>
      </c>
      <c r="B121" s="179"/>
      <c r="C121" s="179"/>
      <c r="D121" s="179"/>
      <c r="E121" s="179"/>
      <c r="F121" s="179"/>
      <c r="G121" s="86">
        <v>113</v>
      </c>
      <c r="H121" s="90">
        <v>0</v>
      </c>
      <c r="I121" s="90">
        <v>0</v>
      </c>
    </row>
    <row r="122" spans="1:9" ht="12.75" customHeight="1" x14ac:dyDescent="0.2">
      <c r="A122" s="179" t="s">
        <v>90</v>
      </c>
      <c r="B122" s="179"/>
      <c r="C122" s="179"/>
      <c r="D122" s="179"/>
      <c r="E122" s="179"/>
      <c r="F122" s="179"/>
      <c r="G122" s="86">
        <v>114</v>
      </c>
      <c r="H122" s="90">
        <v>0</v>
      </c>
      <c r="I122" s="90">
        <v>0</v>
      </c>
    </row>
    <row r="123" spans="1:9" ht="12.75" customHeight="1" x14ac:dyDescent="0.2">
      <c r="A123" s="179" t="s">
        <v>91</v>
      </c>
      <c r="B123" s="179"/>
      <c r="C123" s="179"/>
      <c r="D123" s="179"/>
      <c r="E123" s="179"/>
      <c r="F123" s="179"/>
      <c r="G123" s="86">
        <v>115</v>
      </c>
      <c r="H123" s="90">
        <v>91708419</v>
      </c>
      <c r="I123" s="90">
        <v>292709678</v>
      </c>
    </row>
    <row r="124" spans="1:9" ht="12.75" customHeight="1" x14ac:dyDescent="0.2">
      <c r="A124" s="179" t="s">
        <v>92</v>
      </c>
      <c r="B124" s="179"/>
      <c r="C124" s="179"/>
      <c r="D124" s="179"/>
      <c r="E124" s="179"/>
      <c r="F124" s="179"/>
      <c r="G124" s="86">
        <v>116</v>
      </c>
      <c r="H124" s="90">
        <v>59934706</v>
      </c>
      <c r="I124" s="90">
        <v>81993038</v>
      </c>
    </row>
    <row r="125" spans="1:9" ht="12.75" customHeight="1" x14ac:dyDescent="0.2">
      <c r="A125" s="179" t="s">
        <v>93</v>
      </c>
      <c r="B125" s="179"/>
      <c r="C125" s="179"/>
      <c r="D125" s="179"/>
      <c r="E125" s="179"/>
      <c r="F125" s="179"/>
      <c r="G125" s="86">
        <v>117</v>
      </c>
      <c r="H125" s="90">
        <v>121284597</v>
      </c>
      <c r="I125" s="90">
        <v>107865925</v>
      </c>
    </row>
    <row r="126" spans="1:9" x14ac:dyDescent="0.2">
      <c r="A126" s="179" t="s">
        <v>94</v>
      </c>
      <c r="B126" s="179"/>
      <c r="C126" s="179"/>
      <c r="D126" s="179"/>
      <c r="E126" s="179"/>
      <c r="F126" s="179"/>
      <c r="G126" s="86">
        <v>118</v>
      </c>
      <c r="H126" s="90">
        <v>1306513</v>
      </c>
      <c r="I126" s="90">
        <v>33068168</v>
      </c>
    </row>
    <row r="127" spans="1:9" x14ac:dyDescent="0.2">
      <c r="A127" s="179" t="s">
        <v>97</v>
      </c>
      <c r="B127" s="179"/>
      <c r="C127" s="179"/>
      <c r="D127" s="179"/>
      <c r="E127" s="179"/>
      <c r="F127" s="179"/>
      <c r="G127" s="86">
        <v>119</v>
      </c>
      <c r="H127" s="90">
        <v>32203534</v>
      </c>
      <c r="I127" s="90">
        <v>26496394</v>
      </c>
    </row>
    <row r="128" spans="1:9" x14ac:dyDescent="0.2">
      <c r="A128" s="179" t="s">
        <v>98</v>
      </c>
      <c r="B128" s="179"/>
      <c r="C128" s="179"/>
      <c r="D128" s="179"/>
      <c r="E128" s="179"/>
      <c r="F128" s="179"/>
      <c r="G128" s="86">
        <v>120</v>
      </c>
      <c r="H128" s="90">
        <v>47436720</v>
      </c>
      <c r="I128" s="90">
        <v>40812652</v>
      </c>
    </row>
    <row r="129" spans="1:9" x14ac:dyDescent="0.2">
      <c r="A129" s="179" t="s">
        <v>99</v>
      </c>
      <c r="B129" s="179"/>
      <c r="C129" s="179"/>
      <c r="D129" s="179"/>
      <c r="E129" s="179"/>
      <c r="F129" s="179"/>
      <c r="G129" s="86">
        <v>121</v>
      </c>
      <c r="H129" s="90">
        <v>100985</v>
      </c>
      <c r="I129" s="90">
        <v>100985</v>
      </c>
    </row>
    <row r="130" spans="1:9" x14ac:dyDescent="0.2">
      <c r="A130" s="179" t="s">
        <v>100</v>
      </c>
      <c r="B130" s="179"/>
      <c r="C130" s="179"/>
      <c r="D130" s="179"/>
      <c r="E130" s="179"/>
      <c r="F130" s="179"/>
      <c r="G130" s="86">
        <v>122</v>
      </c>
      <c r="H130" s="87">
        <v>0</v>
      </c>
      <c r="I130" s="87">
        <v>0</v>
      </c>
    </row>
    <row r="131" spans="1:9" x14ac:dyDescent="0.2">
      <c r="A131" s="179" t="s">
        <v>101</v>
      </c>
      <c r="B131" s="179"/>
      <c r="C131" s="179"/>
      <c r="D131" s="179"/>
      <c r="E131" s="179"/>
      <c r="F131" s="179"/>
      <c r="G131" s="86">
        <v>123</v>
      </c>
      <c r="H131" s="87">
        <v>30825393</v>
      </c>
      <c r="I131" s="87">
        <v>35267028</v>
      </c>
    </row>
    <row r="132" spans="1:9" ht="22.15" customHeight="1" x14ac:dyDescent="0.2">
      <c r="A132" s="180" t="s">
        <v>102</v>
      </c>
      <c r="B132" s="180"/>
      <c r="C132" s="180"/>
      <c r="D132" s="180"/>
      <c r="E132" s="180"/>
      <c r="F132" s="180"/>
      <c r="G132" s="86">
        <v>124</v>
      </c>
      <c r="H132" s="87">
        <v>42517410</v>
      </c>
      <c r="I132" s="87">
        <v>43566267</v>
      </c>
    </row>
    <row r="133" spans="1:9" x14ac:dyDescent="0.2">
      <c r="A133" s="181" t="s">
        <v>350</v>
      </c>
      <c r="B133" s="181"/>
      <c r="C133" s="181"/>
      <c r="D133" s="181"/>
      <c r="E133" s="181"/>
      <c r="F133" s="181"/>
      <c r="G133" s="88">
        <v>125</v>
      </c>
      <c r="H133" s="89">
        <f>H75+H98+H105+H117+H132</f>
        <v>827656071</v>
      </c>
      <c r="I133" s="89">
        <f>I75+I98+I105+I117+I132</f>
        <v>1230607868</v>
      </c>
    </row>
    <row r="134" spans="1:9" x14ac:dyDescent="0.2">
      <c r="A134" s="180" t="s">
        <v>103</v>
      </c>
      <c r="B134" s="180"/>
      <c r="C134" s="180"/>
      <c r="D134" s="180"/>
      <c r="E134" s="180"/>
      <c r="F134" s="180"/>
      <c r="G134" s="86">
        <v>126</v>
      </c>
      <c r="H134" s="87">
        <v>436201104</v>
      </c>
      <c r="I134" s="87">
        <v>425283286</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conditionalFormatting sqref="I8">
    <cfRule type="cellIs" dxfId="13" priority="13" stopIfTrue="1" operator="notEqual">
      <formula>ROUND(I8,0)</formula>
    </cfRule>
    <cfRule type="cellIs" dxfId="12" priority="14" stopIfTrue="1" operator="lessThan">
      <formula>0</formula>
    </cfRule>
  </conditionalFormatting>
  <conditionalFormatting sqref="I12">
    <cfRule type="cellIs" dxfId="11" priority="11" stopIfTrue="1" operator="notEqual">
      <formula>ROUND(I12,0)</formula>
    </cfRule>
    <cfRule type="cellIs" dxfId="10" priority="12" stopIfTrue="1" operator="lessThan">
      <formula>0</formula>
    </cfRule>
  </conditionalFormatting>
  <conditionalFormatting sqref="H12">
    <cfRule type="cellIs" dxfId="9" priority="9" stopIfTrue="1" operator="notEqual">
      <formula>ROUND(H12,0)</formula>
    </cfRule>
    <cfRule type="cellIs" dxfId="8" priority="10" stopIfTrue="1" operator="lessThan">
      <formula>0</formula>
    </cfRule>
  </conditionalFormatting>
  <conditionalFormatting sqref="I19:I26">
    <cfRule type="cellIs" dxfId="7" priority="7" stopIfTrue="1" operator="notEqual">
      <formula>ROUND(I19,0)</formula>
    </cfRule>
    <cfRule type="cellIs" dxfId="6" priority="8" stopIfTrue="1" operator="lessThan">
      <formula>0</formula>
    </cfRule>
  </conditionalFormatting>
  <conditionalFormatting sqref="H19:H26">
    <cfRule type="cellIs" dxfId="5" priority="5" stopIfTrue="1" operator="notEqual">
      <formula>ROUND(H19,0)</formula>
    </cfRule>
    <cfRule type="cellIs" dxfId="4" priority="6" stopIfTrue="1" operator="lessThan">
      <formula>0</formula>
    </cfRule>
  </conditionalFormatting>
  <conditionalFormatting sqref="I28:I35">
    <cfRule type="cellIs" dxfId="3" priority="3" stopIfTrue="1" operator="notEqual">
      <formula>ROUND(I28,0)</formula>
    </cfRule>
    <cfRule type="cellIs" dxfId="2" priority="4" stopIfTrue="1" operator="lessThan">
      <formula>0</formula>
    </cfRule>
  </conditionalFormatting>
  <conditionalFormatting sqref="H28:H35">
    <cfRule type="cellIs" dxfId="1" priority="1" stopIfTrue="1" operator="notEqual">
      <formula>ROUND(H28,0)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88" zoomScaleNormal="100" zoomScaleSheetLayoutView="100" workbookViewId="0">
      <selection activeCell="H7" sqref="H7"/>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5" t="s">
        <v>105</v>
      </c>
      <c r="B1" s="188"/>
      <c r="C1" s="188"/>
      <c r="D1" s="188"/>
      <c r="E1" s="188"/>
      <c r="F1" s="188"/>
      <c r="G1" s="188"/>
      <c r="H1" s="188"/>
      <c r="I1" s="188"/>
    </row>
    <row r="2" spans="1:9" x14ac:dyDescent="0.2">
      <c r="A2" s="224" t="s">
        <v>448</v>
      </c>
      <c r="B2" s="190"/>
      <c r="C2" s="190"/>
      <c r="D2" s="190"/>
      <c r="E2" s="190"/>
      <c r="F2" s="190"/>
      <c r="G2" s="190"/>
      <c r="H2" s="190"/>
      <c r="I2" s="190"/>
    </row>
    <row r="3" spans="1:9" x14ac:dyDescent="0.2">
      <c r="A3" s="204" t="s">
        <v>279</v>
      </c>
      <c r="B3" s="205"/>
      <c r="C3" s="205"/>
      <c r="D3" s="205"/>
      <c r="E3" s="205"/>
      <c r="F3" s="205"/>
      <c r="G3" s="205"/>
      <c r="H3" s="205"/>
      <c r="I3" s="205"/>
    </row>
    <row r="4" spans="1:9" x14ac:dyDescent="0.2">
      <c r="A4" s="223" t="s">
        <v>463</v>
      </c>
      <c r="B4" s="194"/>
      <c r="C4" s="194"/>
      <c r="D4" s="194"/>
      <c r="E4" s="194"/>
      <c r="F4" s="194"/>
      <c r="G4" s="194"/>
      <c r="H4" s="194"/>
      <c r="I4" s="195"/>
    </row>
    <row r="5" spans="1:9" ht="23.25" x14ac:dyDescent="0.2">
      <c r="A5" s="219" t="s">
        <v>2</v>
      </c>
      <c r="B5" s="220"/>
      <c r="C5" s="220"/>
      <c r="D5" s="220"/>
      <c r="E5" s="220"/>
      <c r="F5" s="220"/>
      <c r="G5" s="92" t="s">
        <v>106</v>
      </c>
      <c r="H5" s="93" t="s">
        <v>293</v>
      </c>
      <c r="I5" s="93" t="s">
        <v>276</v>
      </c>
    </row>
    <row r="6" spans="1:9" x14ac:dyDescent="0.2">
      <c r="A6" s="221">
        <v>1</v>
      </c>
      <c r="B6" s="222"/>
      <c r="C6" s="222"/>
      <c r="D6" s="222"/>
      <c r="E6" s="222"/>
      <c r="F6" s="222"/>
      <c r="G6" s="94">
        <v>2</v>
      </c>
      <c r="H6" s="93">
        <v>3</v>
      </c>
      <c r="I6" s="93">
        <v>4</v>
      </c>
    </row>
    <row r="7" spans="1:9" x14ac:dyDescent="0.2">
      <c r="A7" s="181" t="s">
        <v>366</v>
      </c>
      <c r="B7" s="181"/>
      <c r="C7" s="181"/>
      <c r="D7" s="181"/>
      <c r="E7" s="181"/>
      <c r="F7" s="181"/>
      <c r="G7" s="88">
        <v>1</v>
      </c>
      <c r="H7" s="89">
        <f>SUM(H8:H12)</f>
        <v>1079456226</v>
      </c>
      <c r="I7" s="89">
        <f>SUM(I8:I12)</f>
        <v>1009474109</v>
      </c>
    </row>
    <row r="8" spans="1:9" x14ac:dyDescent="0.2">
      <c r="A8" s="179" t="s">
        <v>118</v>
      </c>
      <c r="B8" s="179"/>
      <c r="C8" s="179"/>
      <c r="D8" s="179"/>
      <c r="E8" s="179"/>
      <c r="F8" s="179"/>
      <c r="G8" s="86">
        <v>2</v>
      </c>
      <c r="H8" s="87">
        <v>28307093</v>
      </c>
      <c r="I8" s="87">
        <v>117251937</v>
      </c>
    </row>
    <row r="9" spans="1:9" x14ac:dyDescent="0.2">
      <c r="A9" s="179" t="s">
        <v>119</v>
      </c>
      <c r="B9" s="179"/>
      <c r="C9" s="179"/>
      <c r="D9" s="179"/>
      <c r="E9" s="179"/>
      <c r="F9" s="179"/>
      <c r="G9" s="86">
        <v>3</v>
      </c>
      <c r="H9" s="87">
        <v>1018809288</v>
      </c>
      <c r="I9" s="87">
        <v>849328750</v>
      </c>
    </row>
    <row r="10" spans="1:9" x14ac:dyDescent="0.2">
      <c r="A10" s="179" t="s">
        <v>120</v>
      </c>
      <c r="B10" s="179"/>
      <c r="C10" s="179"/>
      <c r="D10" s="179"/>
      <c r="E10" s="179"/>
      <c r="F10" s="179"/>
      <c r="G10" s="86">
        <v>4</v>
      </c>
      <c r="H10" s="87">
        <v>0</v>
      </c>
      <c r="I10" s="87">
        <v>0</v>
      </c>
    </row>
    <row r="11" spans="1:9" x14ac:dyDescent="0.2">
      <c r="A11" s="179" t="s">
        <v>121</v>
      </c>
      <c r="B11" s="179"/>
      <c r="C11" s="179"/>
      <c r="D11" s="179"/>
      <c r="E11" s="179"/>
      <c r="F11" s="179"/>
      <c r="G11" s="86">
        <v>5</v>
      </c>
      <c r="H11" s="87">
        <v>8274463</v>
      </c>
      <c r="I11" s="87">
        <v>25448032</v>
      </c>
    </row>
    <row r="12" spans="1:9" x14ac:dyDescent="0.2">
      <c r="A12" s="179" t="s">
        <v>122</v>
      </c>
      <c r="B12" s="179"/>
      <c r="C12" s="179"/>
      <c r="D12" s="179"/>
      <c r="E12" s="179"/>
      <c r="F12" s="179"/>
      <c r="G12" s="86">
        <v>6</v>
      </c>
      <c r="H12" s="87">
        <v>24065382</v>
      </c>
      <c r="I12" s="87">
        <v>17445390</v>
      </c>
    </row>
    <row r="13" spans="1:9" ht="16.5" customHeight="1" x14ac:dyDescent="0.2">
      <c r="A13" s="181" t="s">
        <v>367</v>
      </c>
      <c r="B13" s="181"/>
      <c r="C13" s="181"/>
      <c r="D13" s="181"/>
      <c r="E13" s="181"/>
      <c r="F13" s="181"/>
      <c r="G13" s="88">
        <v>7</v>
      </c>
      <c r="H13" s="89">
        <f>H14+H15+H19+H23+H24+H25+H28+H35</f>
        <v>1024713269</v>
      </c>
      <c r="I13" s="89">
        <f>I14+I15+I19+I23+I24+I25+I28+I35</f>
        <v>975318564</v>
      </c>
    </row>
    <row r="14" spans="1:9" x14ac:dyDescent="0.2">
      <c r="A14" s="179" t="s">
        <v>107</v>
      </c>
      <c r="B14" s="179"/>
      <c r="C14" s="179"/>
      <c r="D14" s="179"/>
      <c r="E14" s="179"/>
      <c r="F14" s="179"/>
      <c r="G14" s="86">
        <v>8</v>
      </c>
      <c r="H14" s="87">
        <v>0</v>
      </c>
      <c r="I14" s="87">
        <v>0</v>
      </c>
    </row>
    <row r="15" spans="1:9" x14ac:dyDescent="0.2">
      <c r="A15" s="217" t="s">
        <v>438</v>
      </c>
      <c r="B15" s="217"/>
      <c r="C15" s="217"/>
      <c r="D15" s="217"/>
      <c r="E15" s="217"/>
      <c r="F15" s="217"/>
      <c r="G15" s="88">
        <v>9</v>
      </c>
      <c r="H15" s="89">
        <f>SUM(H16:H18)</f>
        <v>650326824</v>
      </c>
      <c r="I15" s="89">
        <f>SUM(I16:I18)</f>
        <v>592658374</v>
      </c>
    </row>
    <row r="16" spans="1:9" x14ac:dyDescent="0.2">
      <c r="A16" s="216" t="s">
        <v>123</v>
      </c>
      <c r="B16" s="216"/>
      <c r="C16" s="216"/>
      <c r="D16" s="216"/>
      <c r="E16" s="216"/>
      <c r="F16" s="216"/>
      <c r="G16" s="86">
        <v>10</v>
      </c>
      <c r="H16" s="87">
        <v>319352700</v>
      </c>
      <c r="I16" s="87">
        <v>148866531</v>
      </c>
    </row>
    <row r="17" spans="1:9" x14ac:dyDescent="0.2">
      <c r="A17" s="216" t="s">
        <v>124</v>
      </c>
      <c r="B17" s="216"/>
      <c r="C17" s="216"/>
      <c r="D17" s="216"/>
      <c r="E17" s="216"/>
      <c r="F17" s="216"/>
      <c r="G17" s="86">
        <v>11</v>
      </c>
      <c r="H17" s="87">
        <v>16430551</v>
      </c>
      <c r="I17" s="87">
        <v>196108682</v>
      </c>
    </row>
    <row r="18" spans="1:9" x14ac:dyDescent="0.2">
      <c r="A18" s="216" t="s">
        <v>125</v>
      </c>
      <c r="B18" s="216"/>
      <c r="C18" s="216"/>
      <c r="D18" s="216"/>
      <c r="E18" s="216"/>
      <c r="F18" s="216"/>
      <c r="G18" s="86">
        <v>12</v>
      </c>
      <c r="H18" s="87">
        <v>314543573</v>
      </c>
      <c r="I18" s="87">
        <v>247683161</v>
      </c>
    </row>
    <row r="19" spans="1:9" x14ac:dyDescent="0.2">
      <c r="A19" s="217" t="s">
        <v>439</v>
      </c>
      <c r="B19" s="217"/>
      <c r="C19" s="217"/>
      <c r="D19" s="217"/>
      <c r="E19" s="217"/>
      <c r="F19" s="217"/>
      <c r="G19" s="88">
        <v>13</v>
      </c>
      <c r="H19" s="89">
        <f>SUM(H20:H22)</f>
        <v>241338789</v>
      </c>
      <c r="I19" s="89">
        <f>SUM(I20:I22)</f>
        <v>229660779</v>
      </c>
    </row>
    <row r="20" spans="1:9" x14ac:dyDescent="0.2">
      <c r="A20" s="216" t="s">
        <v>108</v>
      </c>
      <c r="B20" s="216"/>
      <c r="C20" s="216"/>
      <c r="D20" s="216"/>
      <c r="E20" s="216"/>
      <c r="F20" s="216"/>
      <c r="G20" s="86">
        <v>14</v>
      </c>
      <c r="H20" s="87">
        <v>198373624</v>
      </c>
      <c r="I20" s="87">
        <v>184642529</v>
      </c>
    </row>
    <row r="21" spans="1:9" x14ac:dyDescent="0.2">
      <c r="A21" s="216" t="s">
        <v>109</v>
      </c>
      <c r="B21" s="216"/>
      <c r="C21" s="216"/>
      <c r="D21" s="216"/>
      <c r="E21" s="216"/>
      <c r="F21" s="216"/>
      <c r="G21" s="86">
        <v>15</v>
      </c>
      <c r="H21" s="87">
        <v>23830538</v>
      </c>
      <c r="I21" s="87">
        <v>24264874</v>
      </c>
    </row>
    <row r="22" spans="1:9" x14ac:dyDescent="0.2">
      <c r="A22" s="216" t="s">
        <v>110</v>
      </c>
      <c r="B22" s="216"/>
      <c r="C22" s="216"/>
      <c r="D22" s="216"/>
      <c r="E22" s="216"/>
      <c r="F22" s="216"/>
      <c r="G22" s="86">
        <v>16</v>
      </c>
      <c r="H22" s="87">
        <v>19134627</v>
      </c>
      <c r="I22" s="87">
        <v>20753376</v>
      </c>
    </row>
    <row r="23" spans="1:9" x14ac:dyDescent="0.2">
      <c r="A23" s="179" t="s">
        <v>111</v>
      </c>
      <c r="B23" s="179"/>
      <c r="C23" s="179"/>
      <c r="D23" s="179"/>
      <c r="E23" s="179"/>
      <c r="F23" s="179"/>
      <c r="G23" s="86">
        <v>17</v>
      </c>
      <c r="H23" s="87">
        <v>22942088</v>
      </c>
      <c r="I23" s="87">
        <v>26829565</v>
      </c>
    </row>
    <row r="24" spans="1:9" x14ac:dyDescent="0.2">
      <c r="A24" s="179" t="s">
        <v>112</v>
      </c>
      <c r="B24" s="179"/>
      <c r="C24" s="179"/>
      <c r="D24" s="179"/>
      <c r="E24" s="179"/>
      <c r="F24" s="179"/>
      <c r="G24" s="86">
        <v>18</v>
      </c>
      <c r="H24" s="87">
        <v>20973820</v>
      </c>
      <c r="I24" s="87">
        <v>20170711</v>
      </c>
    </row>
    <row r="25" spans="1:9" x14ac:dyDescent="0.2">
      <c r="A25" s="217" t="s">
        <v>440</v>
      </c>
      <c r="B25" s="217"/>
      <c r="C25" s="217"/>
      <c r="D25" s="217"/>
      <c r="E25" s="217"/>
      <c r="F25" s="217"/>
      <c r="G25" s="88">
        <v>19</v>
      </c>
      <c r="H25" s="89">
        <f>H26+H27</f>
        <v>370181</v>
      </c>
      <c r="I25" s="89">
        <f>I26+I27</f>
        <v>4123766</v>
      </c>
    </row>
    <row r="26" spans="1:9" x14ac:dyDescent="0.2">
      <c r="A26" s="216" t="s">
        <v>126</v>
      </c>
      <c r="B26" s="216"/>
      <c r="C26" s="216"/>
      <c r="D26" s="216"/>
      <c r="E26" s="216"/>
      <c r="F26" s="216"/>
      <c r="G26" s="86">
        <v>20</v>
      </c>
      <c r="H26" s="87">
        <v>0</v>
      </c>
      <c r="I26" s="87">
        <v>-998597</v>
      </c>
    </row>
    <row r="27" spans="1:9" x14ac:dyDescent="0.2">
      <c r="A27" s="216" t="s">
        <v>127</v>
      </c>
      <c r="B27" s="216"/>
      <c r="C27" s="216"/>
      <c r="D27" s="216"/>
      <c r="E27" s="216"/>
      <c r="F27" s="216"/>
      <c r="G27" s="86">
        <v>21</v>
      </c>
      <c r="H27" s="87">
        <v>370181</v>
      </c>
      <c r="I27" s="87">
        <v>5122363</v>
      </c>
    </row>
    <row r="28" spans="1:9" x14ac:dyDescent="0.2">
      <c r="A28" s="217" t="s">
        <v>441</v>
      </c>
      <c r="B28" s="217"/>
      <c r="C28" s="217"/>
      <c r="D28" s="217"/>
      <c r="E28" s="217"/>
      <c r="F28" s="217"/>
      <c r="G28" s="88">
        <v>22</v>
      </c>
      <c r="H28" s="89">
        <f>SUM(H29:H34)</f>
        <v>2976707</v>
      </c>
      <c r="I28" s="89">
        <f>SUM(I29:I34)</f>
        <v>3645788</v>
      </c>
    </row>
    <row r="29" spans="1:9" x14ac:dyDescent="0.2">
      <c r="A29" s="216" t="s">
        <v>128</v>
      </c>
      <c r="B29" s="216"/>
      <c r="C29" s="216"/>
      <c r="D29" s="216"/>
      <c r="E29" s="216"/>
      <c r="F29" s="216"/>
      <c r="G29" s="86">
        <v>23</v>
      </c>
      <c r="H29" s="87">
        <v>0</v>
      </c>
      <c r="I29" s="87">
        <v>0</v>
      </c>
    </row>
    <row r="30" spans="1:9" x14ac:dyDescent="0.2">
      <c r="A30" s="216" t="s">
        <v>129</v>
      </c>
      <c r="B30" s="216"/>
      <c r="C30" s="216"/>
      <c r="D30" s="216"/>
      <c r="E30" s="216"/>
      <c r="F30" s="216"/>
      <c r="G30" s="86">
        <v>24</v>
      </c>
      <c r="H30" s="87">
        <v>0</v>
      </c>
      <c r="I30" s="87">
        <v>0</v>
      </c>
    </row>
    <row r="31" spans="1:9" x14ac:dyDescent="0.2">
      <c r="A31" s="216" t="s">
        <v>130</v>
      </c>
      <c r="B31" s="216"/>
      <c r="C31" s="216"/>
      <c r="D31" s="216"/>
      <c r="E31" s="216"/>
      <c r="F31" s="216"/>
      <c r="G31" s="86">
        <v>25</v>
      </c>
      <c r="H31" s="87">
        <v>2976707</v>
      </c>
      <c r="I31" s="87">
        <v>3645788</v>
      </c>
    </row>
    <row r="32" spans="1:9" x14ac:dyDescent="0.2">
      <c r="A32" s="216" t="s">
        <v>131</v>
      </c>
      <c r="B32" s="216"/>
      <c r="C32" s="216"/>
      <c r="D32" s="216"/>
      <c r="E32" s="216"/>
      <c r="F32" s="216"/>
      <c r="G32" s="86">
        <v>26</v>
      </c>
      <c r="H32" s="87">
        <v>0</v>
      </c>
      <c r="I32" s="87">
        <v>0</v>
      </c>
    </row>
    <row r="33" spans="1:9" x14ac:dyDescent="0.2">
      <c r="A33" s="216" t="s">
        <v>132</v>
      </c>
      <c r="B33" s="216"/>
      <c r="C33" s="216"/>
      <c r="D33" s="216"/>
      <c r="E33" s="216"/>
      <c r="F33" s="216"/>
      <c r="G33" s="86">
        <v>27</v>
      </c>
      <c r="H33" s="87">
        <v>0</v>
      </c>
      <c r="I33" s="87">
        <v>0</v>
      </c>
    </row>
    <row r="34" spans="1:9" x14ac:dyDescent="0.2">
      <c r="A34" s="216" t="s">
        <v>133</v>
      </c>
      <c r="B34" s="216"/>
      <c r="C34" s="216"/>
      <c r="D34" s="216"/>
      <c r="E34" s="216"/>
      <c r="F34" s="216"/>
      <c r="G34" s="86">
        <v>28</v>
      </c>
      <c r="H34" s="87">
        <v>0</v>
      </c>
      <c r="I34" s="87">
        <v>0</v>
      </c>
    </row>
    <row r="35" spans="1:9" x14ac:dyDescent="0.2">
      <c r="A35" s="179" t="s">
        <v>113</v>
      </c>
      <c r="B35" s="179"/>
      <c r="C35" s="179"/>
      <c r="D35" s="179"/>
      <c r="E35" s="179"/>
      <c r="F35" s="179"/>
      <c r="G35" s="86">
        <v>29</v>
      </c>
      <c r="H35" s="87">
        <v>85784860</v>
      </c>
      <c r="I35" s="87">
        <v>98229581</v>
      </c>
    </row>
    <row r="36" spans="1:9" x14ac:dyDescent="0.2">
      <c r="A36" s="181" t="s">
        <v>368</v>
      </c>
      <c r="B36" s="181"/>
      <c r="C36" s="181"/>
      <c r="D36" s="181"/>
      <c r="E36" s="181"/>
      <c r="F36" s="181"/>
      <c r="G36" s="88">
        <v>30</v>
      </c>
      <c r="H36" s="89">
        <f>SUM(H37:H46)</f>
        <v>11990601</v>
      </c>
      <c r="I36" s="89">
        <f>SUM(I37:I46)</f>
        <v>16109003</v>
      </c>
    </row>
    <row r="37" spans="1:9" x14ac:dyDescent="0.2">
      <c r="A37" s="179" t="s">
        <v>134</v>
      </c>
      <c r="B37" s="179"/>
      <c r="C37" s="179"/>
      <c r="D37" s="179"/>
      <c r="E37" s="179"/>
      <c r="F37" s="179"/>
      <c r="G37" s="86">
        <v>31</v>
      </c>
      <c r="H37" s="87">
        <v>6010620</v>
      </c>
      <c r="I37" s="87">
        <v>4900336</v>
      </c>
    </row>
    <row r="38" spans="1:9" ht="25.15" customHeight="1" x14ac:dyDescent="0.2">
      <c r="A38" s="179" t="s">
        <v>135</v>
      </c>
      <c r="B38" s="179"/>
      <c r="C38" s="179"/>
      <c r="D38" s="179"/>
      <c r="E38" s="179"/>
      <c r="F38" s="179"/>
      <c r="G38" s="86">
        <v>32</v>
      </c>
      <c r="H38" s="87">
        <v>0</v>
      </c>
      <c r="I38" s="87">
        <v>0</v>
      </c>
    </row>
    <row r="39" spans="1:9" ht="28.15" customHeight="1" x14ac:dyDescent="0.2">
      <c r="A39" s="179" t="s">
        <v>136</v>
      </c>
      <c r="B39" s="179"/>
      <c r="C39" s="179"/>
      <c r="D39" s="179"/>
      <c r="E39" s="179"/>
      <c r="F39" s="179"/>
      <c r="G39" s="86">
        <v>33</v>
      </c>
      <c r="H39" s="87">
        <v>0</v>
      </c>
      <c r="I39" s="87">
        <v>0</v>
      </c>
    </row>
    <row r="40" spans="1:9" ht="28.15" customHeight="1" x14ac:dyDescent="0.2">
      <c r="A40" s="179" t="s">
        <v>137</v>
      </c>
      <c r="B40" s="179"/>
      <c r="C40" s="179"/>
      <c r="D40" s="179"/>
      <c r="E40" s="179"/>
      <c r="F40" s="179"/>
      <c r="G40" s="86">
        <v>34</v>
      </c>
      <c r="H40" s="87">
        <v>492628</v>
      </c>
      <c r="I40" s="87">
        <v>217054</v>
      </c>
    </row>
    <row r="41" spans="1:9" ht="22.9" customHeight="1" x14ac:dyDescent="0.2">
      <c r="A41" s="179" t="s">
        <v>138</v>
      </c>
      <c r="B41" s="179"/>
      <c r="C41" s="179"/>
      <c r="D41" s="179"/>
      <c r="E41" s="179"/>
      <c r="F41" s="179"/>
      <c r="G41" s="86">
        <v>35</v>
      </c>
      <c r="H41" s="87">
        <v>0</v>
      </c>
      <c r="I41" s="87">
        <v>0</v>
      </c>
    </row>
    <row r="42" spans="1:9" x14ac:dyDescent="0.2">
      <c r="A42" s="179" t="s">
        <v>139</v>
      </c>
      <c r="B42" s="179"/>
      <c r="C42" s="179"/>
      <c r="D42" s="179"/>
      <c r="E42" s="179"/>
      <c r="F42" s="179"/>
      <c r="G42" s="86">
        <v>36</v>
      </c>
      <c r="H42" s="87">
        <v>0</v>
      </c>
      <c r="I42" s="87">
        <v>0</v>
      </c>
    </row>
    <row r="43" spans="1:9" x14ac:dyDescent="0.2">
      <c r="A43" s="179" t="s">
        <v>140</v>
      </c>
      <c r="B43" s="179"/>
      <c r="C43" s="179"/>
      <c r="D43" s="179"/>
      <c r="E43" s="179"/>
      <c r="F43" s="179"/>
      <c r="G43" s="86">
        <v>37</v>
      </c>
      <c r="H43" s="87">
        <v>528384</v>
      </c>
      <c r="I43" s="87">
        <v>313208</v>
      </c>
    </row>
    <row r="44" spans="1:9" x14ac:dyDescent="0.2">
      <c r="A44" s="179" t="s">
        <v>141</v>
      </c>
      <c r="B44" s="179"/>
      <c r="C44" s="179"/>
      <c r="D44" s="179"/>
      <c r="E44" s="179"/>
      <c r="F44" s="179"/>
      <c r="G44" s="86">
        <v>38</v>
      </c>
      <c r="H44" s="87">
        <v>4958969</v>
      </c>
      <c r="I44" s="87">
        <v>9811592</v>
      </c>
    </row>
    <row r="45" spans="1:9" x14ac:dyDescent="0.2">
      <c r="A45" s="179" t="s">
        <v>142</v>
      </c>
      <c r="B45" s="179"/>
      <c r="C45" s="179"/>
      <c r="D45" s="179"/>
      <c r="E45" s="179"/>
      <c r="F45" s="179"/>
      <c r="G45" s="86">
        <v>39</v>
      </c>
      <c r="H45" s="87">
        <v>0</v>
      </c>
      <c r="I45" s="87">
        <v>0</v>
      </c>
    </row>
    <row r="46" spans="1:9" x14ac:dyDescent="0.2">
      <c r="A46" s="179" t="s">
        <v>143</v>
      </c>
      <c r="B46" s="179"/>
      <c r="C46" s="179"/>
      <c r="D46" s="179"/>
      <c r="E46" s="179"/>
      <c r="F46" s="179"/>
      <c r="G46" s="86">
        <v>40</v>
      </c>
      <c r="H46" s="87">
        <v>0</v>
      </c>
      <c r="I46" s="87">
        <v>866813</v>
      </c>
    </row>
    <row r="47" spans="1:9" x14ac:dyDescent="0.2">
      <c r="A47" s="181" t="s">
        <v>369</v>
      </c>
      <c r="B47" s="181"/>
      <c r="C47" s="181"/>
      <c r="D47" s="181"/>
      <c r="E47" s="181"/>
      <c r="F47" s="181"/>
      <c r="G47" s="88">
        <v>41</v>
      </c>
      <c r="H47" s="89">
        <f>SUM(H48:H54)</f>
        <v>19400492</v>
      </c>
      <c r="I47" s="89">
        <f>SUM(I48:I54)</f>
        <v>30650196</v>
      </c>
    </row>
    <row r="48" spans="1:9" ht="23.45" customHeight="1" x14ac:dyDescent="0.2">
      <c r="A48" s="179" t="s">
        <v>144</v>
      </c>
      <c r="B48" s="179"/>
      <c r="C48" s="179"/>
      <c r="D48" s="179"/>
      <c r="E48" s="179"/>
      <c r="F48" s="179"/>
      <c r="G48" s="86">
        <v>42</v>
      </c>
      <c r="H48" s="87">
        <v>350281</v>
      </c>
      <c r="I48" s="87">
        <v>429646</v>
      </c>
    </row>
    <row r="49" spans="1:9" x14ac:dyDescent="0.2">
      <c r="A49" s="213" t="s">
        <v>145</v>
      </c>
      <c r="B49" s="213"/>
      <c r="C49" s="213"/>
      <c r="D49" s="213"/>
      <c r="E49" s="213"/>
      <c r="F49" s="213"/>
      <c r="G49" s="86">
        <v>43</v>
      </c>
      <c r="H49" s="87">
        <v>0</v>
      </c>
      <c r="I49" s="87">
        <v>0</v>
      </c>
    </row>
    <row r="50" spans="1:9" x14ac:dyDescent="0.2">
      <c r="A50" s="213" t="s">
        <v>146</v>
      </c>
      <c r="B50" s="213"/>
      <c r="C50" s="213"/>
      <c r="D50" s="213"/>
      <c r="E50" s="213"/>
      <c r="F50" s="213"/>
      <c r="G50" s="86">
        <v>44</v>
      </c>
      <c r="H50" s="87">
        <v>12849765</v>
      </c>
      <c r="I50" s="87">
        <v>18121131</v>
      </c>
    </row>
    <row r="51" spans="1:9" x14ac:dyDescent="0.2">
      <c r="A51" s="213" t="s">
        <v>147</v>
      </c>
      <c r="B51" s="213"/>
      <c r="C51" s="213"/>
      <c r="D51" s="213"/>
      <c r="E51" s="213"/>
      <c r="F51" s="213"/>
      <c r="G51" s="86">
        <v>45</v>
      </c>
      <c r="H51" s="87">
        <v>5045012</v>
      </c>
      <c r="I51" s="87">
        <v>11154450</v>
      </c>
    </row>
    <row r="52" spans="1:9" x14ac:dyDescent="0.2">
      <c r="A52" s="213" t="s">
        <v>148</v>
      </c>
      <c r="B52" s="213"/>
      <c r="C52" s="213"/>
      <c r="D52" s="213"/>
      <c r="E52" s="213"/>
      <c r="F52" s="213"/>
      <c r="G52" s="86">
        <v>46</v>
      </c>
      <c r="H52" s="87">
        <v>0</v>
      </c>
      <c r="I52" s="87">
        <v>0</v>
      </c>
    </row>
    <row r="53" spans="1:9" x14ac:dyDescent="0.2">
      <c r="A53" s="213" t="s">
        <v>149</v>
      </c>
      <c r="B53" s="213"/>
      <c r="C53" s="213"/>
      <c r="D53" s="213"/>
      <c r="E53" s="213"/>
      <c r="F53" s="213"/>
      <c r="G53" s="86">
        <v>47</v>
      </c>
      <c r="H53" s="87">
        <v>0</v>
      </c>
      <c r="I53" s="87">
        <v>0</v>
      </c>
    </row>
    <row r="54" spans="1:9" x14ac:dyDescent="0.2">
      <c r="A54" s="213" t="s">
        <v>150</v>
      </c>
      <c r="B54" s="213"/>
      <c r="C54" s="213"/>
      <c r="D54" s="213"/>
      <c r="E54" s="213"/>
      <c r="F54" s="213"/>
      <c r="G54" s="86">
        <v>48</v>
      </c>
      <c r="H54" s="87">
        <v>1155434</v>
      </c>
      <c r="I54" s="87">
        <v>944969</v>
      </c>
    </row>
    <row r="55" spans="1:9" ht="30.6" customHeight="1" x14ac:dyDescent="0.2">
      <c r="A55" s="180" t="s">
        <v>151</v>
      </c>
      <c r="B55" s="180"/>
      <c r="C55" s="180"/>
      <c r="D55" s="180"/>
      <c r="E55" s="180"/>
      <c r="F55" s="180"/>
      <c r="G55" s="86">
        <v>49</v>
      </c>
      <c r="H55" s="87">
        <v>0</v>
      </c>
      <c r="I55" s="87">
        <v>0</v>
      </c>
    </row>
    <row r="56" spans="1:9" x14ac:dyDescent="0.2">
      <c r="A56" s="180" t="s">
        <v>152</v>
      </c>
      <c r="B56" s="180"/>
      <c r="C56" s="180"/>
      <c r="D56" s="180"/>
      <c r="E56" s="180"/>
      <c r="F56" s="180"/>
      <c r="G56" s="86">
        <v>50</v>
      </c>
      <c r="H56" s="87">
        <v>0</v>
      </c>
      <c r="I56" s="87">
        <v>0</v>
      </c>
    </row>
    <row r="57" spans="1:9" ht="28.9" customHeight="1" x14ac:dyDescent="0.2">
      <c r="A57" s="180" t="s">
        <v>153</v>
      </c>
      <c r="B57" s="180"/>
      <c r="C57" s="180"/>
      <c r="D57" s="180"/>
      <c r="E57" s="180"/>
      <c r="F57" s="180"/>
      <c r="G57" s="86">
        <v>51</v>
      </c>
      <c r="H57" s="87">
        <v>0</v>
      </c>
      <c r="I57" s="87">
        <v>0</v>
      </c>
    </row>
    <row r="58" spans="1:9" x14ac:dyDescent="0.2">
      <c r="A58" s="180" t="s">
        <v>154</v>
      </c>
      <c r="B58" s="180"/>
      <c r="C58" s="180"/>
      <c r="D58" s="180"/>
      <c r="E58" s="180"/>
      <c r="F58" s="180"/>
      <c r="G58" s="86">
        <v>52</v>
      </c>
      <c r="H58" s="87">
        <v>0</v>
      </c>
      <c r="I58" s="87">
        <v>0</v>
      </c>
    </row>
    <row r="59" spans="1:9" x14ac:dyDescent="0.2">
      <c r="A59" s="181" t="s">
        <v>370</v>
      </c>
      <c r="B59" s="181"/>
      <c r="C59" s="181"/>
      <c r="D59" s="181"/>
      <c r="E59" s="181"/>
      <c r="F59" s="181"/>
      <c r="G59" s="88">
        <v>53</v>
      </c>
      <c r="H59" s="89">
        <f>H7+H36+H55+H56</f>
        <v>1091446827</v>
      </c>
      <c r="I59" s="89">
        <f>I7+I36+I55+I56</f>
        <v>1025583112</v>
      </c>
    </row>
    <row r="60" spans="1:9" x14ac:dyDescent="0.2">
      <c r="A60" s="181" t="s">
        <v>371</v>
      </c>
      <c r="B60" s="181"/>
      <c r="C60" s="181"/>
      <c r="D60" s="181"/>
      <c r="E60" s="181"/>
      <c r="F60" s="181"/>
      <c r="G60" s="88">
        <v>54</v>
      </c>
      <c r="H60" s="89">
        <f>H13+H47+H57+H58</f>
        <v>1044113761</v>
      </c>
      <c r="I60" s="89">
        <f>I13+I47+I57+I58</f>
        <v>1005968760</v>
      </c>
    </row>
    <row r="61" spans="1:9" x14ac:dyDescent="0.2">
      <c r="A61" s="181" t="s">
        <v>373</v>
      </c>
      <c r="B61" s="181"/>
      <c r="C61" s="181"/>
      <c r="D61" s="181"/>
      <c r="E61" s="181"/>
      <c r="F61" s="181"/>
      <c r="G61" s="88">
        <v>55</v>
      </c>
      <c r="H61" s="89">
        <f>H59-H60</f>
        <v>47333066</v>
      </c>
      <c r="I61" s="89">
        <f>I59-I60</f>
        <v>19614352</v>
      </c>
    </row>
    <row r="62" spans="1:9" x14ac:dyDescent="0.2">
      <c r="A62" s="215" t="s">
        <v>374</v>
      </c>
      <c r="B62" s="215"/>
      <c r="C62" s="215"/>
      <c r="D62" s="215"/>
      <c r="E62" s="215"/>
      <c r="F62" s="215"/>
      <c r="G62" s="88">
        <v>56</v>
      </c>
      <c r="H62" s="89">
        <f>+IF((H59-H60)&gt;0,(H59-H60),0)</f>
        <v>47333066</v>
      </c>
      <c r="I62" s="89">
        <f>+IF((I59-I60)&gt;0,(I59-I60),0)</f>
        <v>19614352</v>
      </c>
    </row>
    <row r="63" spans="1:9" x14ac:dyDescent="0.2">
      <c r="A63" s="215" t="s">
        <v>375</v>
      </c>
      <c r="B63" s="215"/>
      <c r="C63" s="215"/>
      <c r="D63" s="215"/>
      <c r="E63" s="215"/>
      <c r="F63" s="215"/>
      <c r="G63" s="88">
        <v>57</v>
      </c>
      <c r="H63" s="89">
        <f>+IF((H59-H60)&lt;0,(H59-H60),0)</f>
        <v>0</v>
      </c>
      <c r="I63" s="89">
        <f>+IF((I59-I60)&lt;0,(I59-I60),0)</f>
        <v>0</v>
      </c>
    </row>
    <row r="64" spans="1:9" x14ac:dyDescent="0.2">
      <c r="A64" s="180" t="s">
        <v>114</v>
      </c>
      <c r="B64" s="180"/>
      <c r="C64" s="180"/>
      <c r="D64" s="180"/>
      <c r="E64" s="180"/>
      <c r="F64" s="180"/>
      <c r="G64" s="86">
        <v>58</v>
      </c>
      <c r="H64" s="87">
        <v>8819973</v>
      </c>
      <c r="I64" s="87">
        <v>6918256</v>
      </c>
    </row>
    <row r="65" spans="1:9" x14ac:dyDescent="0.2">
      <c r="A65" s="181" t="s">
        <v>376</v>
      </c>
      <c r="B65" s="181"/>
      <c r="C65" s="181"/>
      <c r="D65" s="181"/>
      <c r="E65" s="181"/>
      <c r="F65" s="181"/>
      <c r="G65" s="88">
        <v>59</v>
      </c>
      <c r="H65" s="89">
        <f>H61-H64</f>
        <v>38513093</v>
      </c>
      <c r="I65" s="89">
        <f>I61-I64</f>
        <v>12696096</v>
      </c>
    </row>
    <row r="66" spans="1:9" x14ac:dyDescent="0.2">
      <c r="A66" s="215" t="s">
        <v>377</v>
      </c>
      <c r="B66" s="215"/>
      <c r="C66" s="215"/>
      <c r="D66" s="215"/>
      <c r="E66" s="215"/>
      <c r="F66" s="215"/>
      <c r="G66" s="88">
        <v>60</v>
      </c>
      <c r="H66" s="89">
        <f>+IF((H61-H64)&gt;0,(H61-H64),0)</f>
        <v>38513093</v>
      </c>
      <c r="I66" s="89">
        <f>+IF((I61-I64)&gt;0,(I61-I64),0)</f>
        <v>12696096</v>
      </c>
    </row>
    <row r="67" spans="1:9" x14ac:dyDescent="0.2">
      <c r="A67" s="215" t="s">
        <v>378</v>
      </c>
      <c r="B67" s="215"/>
      <c r="C67" s="215"/>
      <c r="D67" s="215"/>
      <c r="E67" s="215"/>
      <c r="F67" s="215"/>
      <c r="G67" s="88">
        <v>61</v>
      </c>
      <c r="H67" s="89">
        <f>+IF((H61-H64)&lt;0,(H61-H64),0)</f>
        <v>0</v>
      </c>
      <c r="I67" s="89">
        <f>+IF((I61-I64)&lt;0,(I61-I64),0)</f>
        <v>0</v>
      </c>
    </row>
    <row r="68" spans="1:9" x14ac:dyDescent="0.2">
      <c r="A68" s="185" t="s">
        <v>155</v>
      </c>
      <c r="B68" s="185"/>
      <c r="C68" s="185"/>
      <c r="D68" s="185"/>
      <c r="E68" s="185"/>
      <c r="F68" s="185"/>
      <c r="G68" s="207"/>
      <c r="H68" s="207"/>
      <c r="I68" s="207"/>
    </row>
    <row r="69" spans="1:9" ht="25.9" customHeight="1" x14ac:dyDescent="0.2">
      <c r="A69" s="181" t="s">
        <v>379</v>
      </c>
      <c r="B69" s="181"/>
      <c r="C69" s="181"/>
      <c r="D69" s="181"/>
      <c r="E69" s="181"/>
      <c r="F69" s="181"/>
      <c r="G69" s="88">
        <v>62</v>
      </c>
      <c r="H69" s="89">
        <f>H70-H71</f>
        <v>-48524815</v>
      </c>
      <c r="I69" s="89">
        <f>I70-I71</f>
        <v>-1262000</v>
      </c>
    </row>
    <row r="70" spans="1:9" x14ac:dyDescent="0.2">
      <c r="A70" s="213" t="s">
        <v>156</v>
      </c>
      <c r="B70" s="213"/>
      <c r="C70" s="213"/>
      <c r="D70" s="213"/>
      <c r="E70" s="213"/>
      <c r="F70" s="213"/>
      <c r="G70" s="86">
        <v>63</v>
      </c>
      <c r="H70" s="87">
        <v>0</v>
      </c>
      <c r="I70" s="87">
        <v>0</v>
      </c>
    </row>
    <row r="71" spans="1:9" x14ac:dyDescent="0.2">
      <c r="A71" s="213" t="s">
        <v>157</v>
      </c>
      <c r="B71" s="213"/>
      <c r="C71" s="213"/>
      <c r="D71" s="213"/>
      <c r="E71" s="213"/>
      <c r="F71" s="213"/>
      <c r="G71" s="86">
        <v>64</v>
      </c>
      <c r="H71" s="87">
        <v>48524815</v>
      </c>
      <c r="I71" s="87">
        <v>1262000</v>
      </c>
    </row>
    <row r="72" spans="1:9" x14ac:dyDescent="0.2">
      <c r="A72" s="180" t="s">
        <v>158</v>
      </c>
      <c r="B72" s="180"/>
      <c r="C72" s="180"/>
      <c r="D72" s="180"/>
      <c r="E72" s="180"/>
      <c r="F72" s="180"/>
      <c r="G72" s="86">
        <v>65</v>
      </c>
      <c r="H72" s="87">
        <v>0</v>
      </c>
      <c r="I72" s="87">
        <v>0</v>
      </c>
    </row>
    <row r="73" spans="1:9" x14ac:dyDescent="0.2">
      <c r="A73" s="215" t="s">
        <v>380</v>
      </c>
      <c r="B73" s="215"/>
      <c r="C73" s="215"/>
      <c r="D73" s="215"/>
      <c r="E73" s="215"/>
      <c r="F73" s="215"/>
      <c r="G73" s="88">
        <v>66</v>
      </c>
      <c r="H73" s="95">
        <v>0</v>
      </c>
      <c r="I73" s="95">
        <v>0</v>
      </c>
    </row>
    <row r="74" spans="1:9" x14ac:dyDescent="0.2">
      <c r="A74" s="215" t="s">
        <v>381</v>
      </c>
      <c r="B74" s="215"/>
      <c r="C74" s="215"/>
      <c r="D74" s="215"/>
      <c r="E74" s="215"/>
      <c r="F74" s="215"/>
      <c r="G74" s="88">
        <v>67</v>
      </c>
      <c r="H74" s="95">
        <v>48524815</v>
      </c>
      <c r="I74" s="95">
        <v>1262000</v>
      </c>
    </row>
    <row r="75" spans="1:9" x14ac:dyDescent="0.2">
      <c r="A75" s="185" t="s">
        <v>159</v>
      </c>
      <c r="B75" s="185"/>
      <c r="C75" s="185"/>
      <c r="D75" s="185"/>
      <c r="E75" s="185"/>
      <c r="F75" s="185"/>
      <c r="G75" s="207"/>
      <c r="H75" s="207"/>
      <c r="I75" s="207"/>
    </row>
    <row r="76" spans="1:9" x14ac:dyDescent="0.2">
      <c r="A76" s="181" t="s">
        <v>382</v>
      </c>
      <c r="B76" s="181"/>
      <c r="C76" s="181"/>
      <c r="D76" s="181"/>
      <c r="E76" s="181"/>
      <c r="F76" s="181"/>
      <c r="G76" s="88">
        <v>68</v>
      </c>
      <c r="H76" s="95">
        <v>-1191749</v>
      </c>
      <c r="I76" s="95">
        <v>18352352</v>
      </c>
    </row>
    <row r="77" spans="1:9" x14ac:dyDescent="0.2">
      <c r="A77" s="214" t="s">
        <v>383</v>
      </c>
      <c r="B77" s="214"/>
      <c r="C77" s="214"/>
      <c r="D77" s="214"/>
      <c r="E77" s="214"/>
      <c r="F77" s="214"/>
      <c r="G77" s="96">
        <v>69</v>
      </c>
      <c r="H77" s="97">
        <v>0</v>
      </c>
      <c r="I77" s="97">
        <v>18352352</v>
      </c>
    </row>
    <row r="78" spans="1:9" x14ac:dyDescent="0.2">
      <c r="A78" s="214" t="s">
        <v>384</v>
      </c>
      <c r="B78" s="214"/>
      <c r="C78" s="214"/>
      <c r="D78" s="214"/>
      <c r="E78" s="214"/>
      <c r="F78" s="214"/>
      <c r="G78" s="96">
        <v>70</v>
      </c>
      <c r="H78" s="97">
        <v>1191749</v>
      </c>
      <c r="I78" s="97">
        <v>0</v>
      </c>
    </row>
    <row r="79" spans="1:9" x14ac:dyDescent="0.2">
      <c r="A79" s="181" t="s">
        <v>385</v>
      </c>
      <c r="B79" s="181"/>
      <c r="C79" s="181"/>
      <c r="D79" s="181"/>
      <c r="E79" s="181"/>
      <c r="F79" s="181"/>
      <c r="G79" s="88">
        <v>71</v>
      </c>
      <c r="H79" s="95">
        <v>8819973</v>
      </c>
      <c r="I79" s="95">
        <v>6918256</v>
      </c>
    </row>
    <row r="80" spans="1:9" x14ac:dyDescent="0.2">
      <c r="A80" s="181" t="s">
        <v>386</v>
      </c>
      <c r="B80" s="181"/>
      <c r="C80" s="181"/>
      <c r="D80" s="181"/>
      <c r="E80" s="181"/>
      <c r="F80" s="181"/>
      <c r="G80" s="88">
        <v>72</v>
      </c>
      <c r="H80" s="95">
        <v>-10011722</v>
      </c>
      <c r="I80" s="95">
        <v>11434096</v>
      </c>
    </row>
    <row r="81" spans="1:9" x14ac:dyDescent="0.2">
      <c r="A81" s="215" t="s">
        <v>387</v>
      </c>
      <c r="B81" s="215"/>
      <c r="C81" s="215"/>
      <c r="D81" s="215"/>
      <c r="E81" s="215"/>
      <c r="F81" s="215"/>
      <c r="G81" s="88">
        <v>73</v>
      </c>
      <c r="H81" s="95">
        <v>0</v>
      </c>
      <c r="I81" s="95">
        <v>11434096</v>
      </c>
    </row>
    <row r="82" spans="1:9" x14ac:dyDescent="0.2">
      <c r="A82" s="215" t="s">
        <v>388</v>
      </c>
      <c r="B82" s="215"/>
      <c r="C82" s="215"/>
      <c r="D82" s="215"/>
      <c r="E82" s="215"/>
      <c r="F82" s="215"/>
      <c r="G82" s="88">
        <v>74</v>
      </c>
      <c r="H82" s="95">
        <v>10011722</v>
      </c>
      <c r="I82" s="95">
        <v>0</v>
      </c>
    </row>
    <row r="83" spans="1:9" x14ac:dyDescent="0.2">
      <c r="A83" s="185" t="s">
        <v>115</v>
      </c>
      <c r="B83" s="185"/>
      <c r="C83" s="185"/>
      <c r="D83" s="185"/>
      <c r="E83" s="185"/>
      <c r="F83" s="185"/>
      <c r="G83" s="207"/>
      <c r="H83" s="207"/>
      <c r="I83" s="207"/>
    </row>
    <row r="84" spans="1:9" x14ac:dyDescent="0.2">
      <c r="A84" s="208" t="s">
        <v>389</v>
      </c>
      <c r="B84" s="208"/>
      <c r="C84" s="208"/>
      <c r="D84" s="208"/>
      <c r="E84" s="208"/>
      <c r="F84" s="208"/>
      <c r="G84" s="88">
        <v>75</v>
      </c>
      <c r="H84" s="98">
        <f>H85+H86</f>
        <v>0</v>
      </c>
      <c r="I84" s="98">
        <f>I85+I86</f>
        <v>0</v>
      </c>
    </row>
    <row r="85" spans="1:9" x14ac:dyDescent="0.2">
      <c r="A85" s="209" t="s">
        <v>160</v>
      </c>
      <c r="B85" s="209"/>
      <c r="C85" s="209"/>
      <c r="D85" s="209"/>
      <c r="E85" s="209"/>
      <c r="F85" s="209"/>
      <c r="G85" s="86">
        <v>76</v>
      </c>
      <c r="H85" s="99">
        <v>0</v>
      </c>
      <c r="I85" s="99">
        <v>0</v>
      </c>
    </row>
    <row r="86" spans="1:9" x14ac:dyDescent="0.2">
      <c r="A86" s="209" t="s">
        <v>161</v>
      </c>
      <c r="B86" s="209"/>
      <c r="C86" s="209"/>
      <c r="D86" s="209"/>
      <c r="E86" s="209"/>
      <c r="F86" s="209"/>
      <c r="G86" s="86">
        <v>77</v>
      </c>
      <c r="H86" s="99">
        <v>0</v>
      </c>
      <c r="I86" s="99">
        <v>0</v>
      </c>
    </row>
    <row r="87" spans="1:9" x14ac:dyDescent="0.2">
      <c r="A87" s="210" t="s">
        <v>117</v>
      </c>
      <c r="B87" s="210"/>
      <c r="C87" s="210"/>
      <c r="D87" s="210"/>
      <c r="E87" s="210"/>
      <c r="F87" s="210"/>
      <c r="G87" s="211"/>
      <c r="H87" s="211"/>
      <c r="I87" s="211"/>
    </row>
    <row r="88" spans="1:9" x14ac:dyDescent="0.2">
      <c r="A88" s="212" t="s">
        <v>162</v>
      </c>
      <c r="B88" s="212"/>
      <c r="C88" s="212"/>
      <c r="D88" s="212"/>
      <c r="E88" s="212"/>
      <c r="F88" s="212"/>
      <c r="G88" s="86">
        <v>78</v>
      </c>
      <c r="H88" s="99">
        <v>-10011722</v>
      </c>
      <c r="I88" s="99">
        <v>11434096</v>
      </c>
    </row>
    <row r="89" spans="1:9" ht="29.25" customHeight="1" x14ac:dyDescent="0.2">
      <c r="A89" s="206" t="s">
        <v>434</v>
      </c>
      <c r="B89" s="206"/>
      <c r="C89" s="206"/>
      <c r="D89" s="206"/>
      <c r="E89" s="206"/>
      <c r="F89" s="206"/>
      <c r="G89" s="88">
        <v>79</v>
      </c>
      <c r="H89" s="98">
        <f>H90+H97</f>
        <v>0</v>
      </c>
      <c r="I89" s="98">
        <f>I90+I97</f>
        <v>2501136</v>
      </c>
    </row>
    <row r="90" spans="1:9" ht="24.6" customHeight="1" x14ac:dyDescent="0.2">
      <c r="A90" s="218" t="s">
        <v>442</v>
      </c>
      <c r="B90" s="218"/>
      <c r="C90" s="218"/>
      <c r="D90" s="218"/>
      <c r="E90" s="218"/>
      <c r="F90" s="218"/>
      <c r="G90" s="88">
        <v>80</v>
      </c>
      <c r="H90" s="98">
        <f>SUM(H91:H95)</f>
        <v>0</v>
      </c>
      <c r="I90" s="98">
        <f>SUM(I91:I95)</f>
        <v>2501136</v>
      </c>
    </row>
    <row r="91" spans="1:9" ht="24.6" customHeight="1" x14ac:dyDescent="0.2">
      <c r="A91" s="213" t="s">
        <v>352</v>
      </c>
      <c r="B91" s="213"/>
      <c r="C91" s="213"/>
      <c r="D91" s="213"/>
      <c r="E91" s="213"/>
      <c r="F91" s="213"/>
      <c r="G91" s="88">
        <v>81</v>
      </c>
      <c r="H91" s="99">
        <v>0</v>
      </c>
      <c r="I91" s="99">
        <v>2501136</v>
      </c>
    </row>
    <row r="92" spans="1:9" ht="39" customHeight="1" x14ac:dyDescent="0.2">
      <c r="A92" s="213" t="s">
        <v>353</v>
      </c>
      <c r="B92" s="213"/>
      <c r="C92" s="213"/>
      <c r="D92" s="213"/>
      <c r="E92" s="213"/>
      <c r="F92" s="213"/>
      <c r="G92" s="88">
        <v>82</v>
      </c>
      <c r="H92" s="99">
        <v>0</v>
      </c>
      <c r="I92" s="99">
        <v>0</v>
      </c>
    </row>
    <row r="93" spans="1:9" ht="44.25" customHeight="1" x14ac:dyDescent="0.2">
      <c r="A93" s="213" t="s">
        <v>354</v>
      </c>
      <c r="B93" s="213"/>
      <c r="C93" s="213"/>
      <c r="D93" s="213"/>
      <c r="E93" s="213"/>
      <c r="F93" s="213"/>
      <c r="G93" s="88">
        <v>83</v>
      </c>
      <c r="H93" s="99">
        <v>0</v>
      </c>
      <c r="I93" s="99">
        <v>0</v>
      </c>
    </row>
    <row r="94" spans="1:9" ht="16.5" customHeight="1" x14ac:dyDescent="0.2">
      <c r="A94" s="213" t="s">
        <v>355</v>
      </c>
      <c r="B94" s="213"/>
      <c r="C94" s="213"/>
      <c r="D94" s="213"/>
      <c r="E94" s="213"/>
      <c r="F94" s="213"/>
      <c r="G94" s="88">
        <v>84</v>
      </c>
      <c r="H94" s="99">
        <v>0</v>
      </c>
      <c r="I94" s="99">
        <v>0</v>
      </c>
    </row>
    <row r="95" spans="1:9" ht="13.5" customHeight="1" x14ac:dyDescent="0.2">
      <c r="A95" s="213" t="s">
        <v>356</v>
      </c>
      <c r="B95" s="213"/>
      <c r="C95" s="213"/>
      <c r="D95" s="213"/>
      <c r="E95" s="213"/>
      <c r="F95" s="213"/>
      <c r="G95" s="88">
        <v>85</v>
      </c>
      <c r="H95" s="99">
        <v>0</v>
      </c>
      <c r="I95" s="99">
        <v>0</v>
      </c>
    </row>
    <row r="96" spans="1:9" ht="24.6" customHeight="1" x14ac:dyDescent="0.2">
      <c r="A96" s="213" t="s">
        <v>357</v>
      </c>
      <c r="B96" s="213"/>
      <c r="C96" s="213"/>
      <c r="D96" s="213"/>
      <c r="E96" s="213"/>
      <c r="F96" s="213"/>
      <c r="G96" s="88">
        <v>86</v>
      </c>
      <c r="H96" s="99">
        <v>0</v>
      </c>
      <c r="I96" s="99">
        <v>0</v>
      </c>
    </row>
    <row r="97" spans="1:9" ht="24.6" customHeight="1" x14ac:dyDescent="0.2">
      <c r="A97" s="218" t="s">
        <v>435</v>
      </c>
      <c r="B97" s="218"/>
      <c r="C97" s="218"/>
      <c r="D97" s="218"/>
      <c r="E97" s="218"/>
      <c r="F97" s="218"/>
      <c r="G97" s="88">
        <v>87</v>
      </c>
      <c r="H97" s="98">
        <f>SUM(H98:H105)</f>
        <v>0</v>
      </c>
      <c r="I97" s="98">
        <f>SUM(I98:I105)</f>
        <v>0</v>
      </c>
    </row>
    <row r="98" spans="1:9" x14ac:dyDescent="0.2">
      <c r="A98" s="213" t="s">
        <v>163</v>
      </c>
      <c r="B98" s="213"/>
      <c r="C98" s="213"/>
      <c r="D98" s="213"/>
      <c r="E98" s="213"/>
      <c r="F98" s="213"/>
      <c r="G98" s="86">
        <v>88</v>
      </c>
      <c r="H98" s="99">
        <v>0</v>
      </c>
      <c r="I98" s="99">
        <v>0</v>
      </c>
    </row>
    <row r="99" spans="1:9" ht="35.25" customHeight="1" x14ac:dyDescent="0.2">
      <c r="A99" s="213" t="s">
        <v>358</v>
      </c>
      <c r="B99" s="213"/>
      <c r="C99" s="213"/>
      <c r="D99" s="213"/>
      <c r="E99" s="213"/>
      <c r="F99" s="213"/>
      <c r="G99" s="86">
        <v>89</v>
      </c>
      <c r="H99" s="99">
        <v>0</v>
      </c>
      <c r="I99" s="99">
        <v>0</v>
      </c>
    </row>
    <row r="100" spans="1:9" x14ac:dyDescent="0.2">
      <c r="A100" s="213" t="s">
        <v>359</v>
      </c>
      <c r="B100" s="213"/>
      <c r="C100" s="213"/>
      <c r="D100" s="213"/>
      <c r="E100" s="213"/>
      <c r="F100" s="213"/>
      <c r="G100" s="86">
        <v>90</v>
      </c>
      <c r="H100" s="99">
        <v>0</v>
      </c>
      <c r="I100" s="99">
        <v>0</v>
      </c>
    </row>
    <row r="101" spans="1:9" ht="33.75" customHeight="1" x14ac:dyDescent="0.2">
      <c r="A101" s="213" t="s">
        <v>360</v>
      </c>
      <c r="B101" s="213"/>
      <c r="C101" s="213"/>
      <c r="D101" s="213"/>
      <c r="E101" s="213"/>
      <c r="F101" s="213"/>
      <c r="G101" s="86">
        <v>91</v>
      </c>
      <c r="H101" s="99">
        <v>0</v>
      </c>
      <c r="I101" s="99">
        <v>0</v>
      </c>
    </row>
    <row r="102" spans="1:9" ht="29.25" customHeight="1" x14ac:dyDescent="0.2">
      <c r="A102" s="213" t="s">
        <v>361</v>
      </c>
      <c r="B102" s="213"/>
      <c r="C102" s="213"/>
      <c r="D102" s="213"/>
      <c r="E102" s="213"/>
      <c r="F102" s="213"/>
      <c r="G102" s="86">
        <v>92</v>
      </c>
      <c r="H102" s="99">
        <v>0</v>
      </c>
      <c r="I102" s="99">
        <v>0</v>
      </c>
    </row>
    <row r="103" spans="1:9" x14ac:dyDescent="0.2">
      <c r="A103" s="213" t="s">
        <v>362</v>
      </c>
      <c r="B103" s="213"/>
      <c r="C103" s="213"/>
      <c r="D103" s="213"/>
      <c r="E103" s="213"/>
      <c r="F103" s="213"/>
      <c r="G103" s="86">
        <v>93</v>
      </c>
      <c r="H103" s="99">
        <v>0</v>
      </c>
      <c r="I103" s="99">
        <v>0</v>
      </c>
    </row>
    <row r="104" spans="1:9" ht="24.75" customHeight="1" x14ac:dyDescent="0.2">
      <c r="A104" s="213" t="s">
        <v>363</v>
      </c>
      <c r="B104" s="213"/>
      <c r="C104" s="213"/>
      <c r="D104" s="213"/>
      <c r="E104" s="213"/>
      <c r="F104" s="213"/>
      <c r="G104" s="86">
        <v>94</v>
      </c>
      <c r="H104" s="99">
        <v>0</v>
      </c>
      <c r="I104" s="99">
        <v>0</v>
      </c>
    </row>
    <row r="105" spans="1:9" ht="15.75" customHeight="1" x14ac:dyDescent="0.2">
      <c r="A105" s="213" t="s">
        <v>364</v>
      </c>
      <c r="B105" s="213"/>
      <c r="C105" s="213"/>
      <c r="D105" s="213"/>
      <c r="E105" s="213"/>
      <c r="F105" s="213"/>
      <c r="G105" s="86">
        <v>95</v>
      </c>
      <c r="H105" s="99">
        <v>0</v>
      </c>
      <c r="I105" s="99">
        <v>0</v>
      </c>
    </row>
    <row r="106" spans="1:9" ht="24.75" customHeight="1" x14ac:dyDescent="0.2">
      <c r="A106" s="213" t="s">
        <v>365</v>
      </c>
      <c r="B106" s="213"/>
      <c r="C106" s="213"/>
      <c r="D106" s="213"/>
      <c r="E106" s="213"/>
      <c r="F106" s="213"/>
      <c r="G106" s="86">
        <v>96</v>
      </c>
      <c r="H106" s="99">
        <v>0</v>
      </c>
      <c r="I106" s="99">
        <v>0</v>
      </c>
    </row>
    <row r="107" spans="1:9" ht="27.6" customHeight="1" x14ac:dyDescent="0.2">
      <c r="A107" s="206" t="s">
        <v>437</v>
      </c>
      <c r="B107" s="206"/>
      <c r="C107" s="206"/>
      <c r="D107" s="206"/>
      <c r="E107" s="206"/>
      <c r="F107" s="206"/>
      <c r="G107" s="88">
        <v>97</v>
      </c>
      <c r="H107" s="98">
        <f>H90+H97-H106-H96</f>
        <v>0</v>
      </c>
      <c r="I107" s="98">
        <f>I90+I97-I106-I96</f>
        <v>2501136</v>
      </c>
    </row>
    <row r="108" spans="1:9" x14ac:dyDescent="0.2">
      <c r="A108" s="206" t="s">
        <v>372</v>
      </c>
      <c r="B108" s="206"/>
      <c r="C108" s="206"/>
      <c r="D108" s="206"/>
      <c r="E108" s="206"/>
      <c r="F108" s="206"/>
      <c r="G108" s="88">
        <v>98</v>
      </c>
      <c r="H108" s="98">
        <f>H88+H107</f>
        <v>-10011722</v>
      </c>
      <c r="I108" s="98">
        <f>I88+I107</f>
        <v>13935232</v>
      </c>
    </row>
    <row r="109" spans="1:9" x14ac:dyDescent="0.2">
      <c r="A109" s="185" t="s">
        <v>164</v>
      </c>
      <c r="B109" s="185"/>
      <c r="C109" s="185"/>
      <c r="D109" s="185"/>
      <c r="E109" s="185"/>
      <c r="F109" s="185"/>
      <c r="G109" s="207"/>
      <c r="H109" s="207"/>
      <c r="I109" s="207"/>
    </row>
    <row r="110" spans="1:9" ht="24.75" customHeight="1" x14ac:dyDescent="0.2">
      <c r="A110" s="208" t="s">
        <v>436</v>
      </c>
      <c r="B110" s="208"/>
      <c r="C110" s="208"/>
      <c r="D110" s="208"/>
      <c r="E110" s="208"/>
      <c r="F110" s="208"/>
      <c r="G110" s="88">
        <v>99</v>
      </c>
      <c r="H110" s="98">
        <f>H111+H112</f>
        <v>-10011722</v>
      </c>
      <c r="I110" s="98">
        <f>I111+I112</f>
        <v>13935232</v>
      </c>
    </row>
    <row r="111" spans="1:9" x14ac:dyDescent="0.2">
      <c r="A111" s="209" t="s">
        <v>116</v>
      </c>
      <c r="B111" s="209"/>
      <c r="C111" s="209"/>
      <c r="D111" s="209"/>
      <c r="E111" s="209"/>
      <c r="F111" s="209"/>
      <c r="G111" s="86">
        <v>100</v>
      </c>
      <c r="H111" s="99">
        <v>-10011722</v>
      </c>
      <c r="I111" s="99">
        <v>13935232</v>
      </c>
    </row>
    <row r="112" spans="1:9" x14ac:dyDescent="0.2">
      <c r="A112" s="209" t="s">
        <v>165</v>
      </c>
      <c r="B112" s="209"/>
      <c r="C112" s="209"/>
      <c r="D112" s="209"/>
      <c r="E112" s="209"/>
      <c r="F112" s="209"/>
      <c r="G112" s="86">
        <v>101</v>
      </c>
      <c r="H112" s="99">
        <v>0</v>
      </c>
      <c r="I112" s="99">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3" orientation="portrait" r:id="rId1"/>
  <headerFooter alignWithMargins="0"/>
  <rowBreaks count="1" manualBreakCount="1">
    <brk id="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3" zoomScaleNormal="100" zoomScaleSheetLayoutView="100" workbookViewId="0">
      <selection activeCell="I63" sqref="I63"/>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25" t="s">
        <v>166</v>
      </c>
      <c r="B1" s="229"/>
      <c r="C1" s="229"/>
      <c r="D1" s="229"/>
      <c r="E1" s="229"/>
      <c r="F1" s="229"/>
      <c r="G1" s="229"/>
      <c r="H1" s="229"/>
      <c r="I1" s="229"/>
    </row>
    <row r="2" spans="1:9" x14ac:dyDescent="0.2">
      <c r="A2" s="224" t="s">
        <v>448</v>
      </c>
      <c r="B2" s="190"/>
      <c r="C2" s="190"/>
      <c r="D2" s="190"/>
      <c r="E2" s="190"/>
      <c r="F2" s="190"/>
      <c r="G2" s="190"/>
      <c r="H2" s="190"/>
      <c r="I2" s="190"/>
    </row>
    <row r="3" spans="1:9" x14ac:dyDescent="0.2">
      <c r="A3" s="231" t="s">
        <v>279</v>
      </c>
      <c r="B3" s="232"/>
      <c r="C3" s="232"/>
      <c r="D3" s="232"/>
      <c r="E3" s="232"/>
      <c r="F3" s="232"/>
      <c r="G3" s="232"/>
      <c r="H3" s="232"/>
      <c r="I3" s="232"/>
    </row>
    <row r="4" spans="1:9" x14ac:dyDescent="0.2">
      <c r="A4" s="230" t="s">
        <v>463</v>
      </c>
      <c r="B4" s="194"/>
      <c r="C4" s="194"/>
      <c r="D4" s="194"/>
      <c r="E4" s="194"/>
      <c r="F4" s="194"/>
      <c r="G4" s="194"/>
      <c r="H4" s="194"/>
      <c r="I4" s="195"/>
    </row>
    <row r="5" spans="1:9" ht="22.5" x14ac:dyDescent="0.2">
      <c r="A5" s="219" t="s">
        <v>2</v>
      </c>
      <c r="B5" s="220"/>
      <c r="C5" s="220"/>
      <c r="D5" s="220"/>
      <c r="E5" s="220"/>
      <c r="F5" s="220"/>
      <c r="G5" s="100" t="s">
        <v>106</v>
      </c>
      <c r="H5" s="93" t="s">
        <v>293</v>
      </c>
      <c r="I5" s="93" t="s">
        <v>276</v>
      </c>
    </row>
    <row r="6" spans="1:9" x14ac:dyDescent="0.2">
      <c r="A6" s="233">
        <v>1</v>
      </c>
      <c r="B6" s="220"/>
      <c r="C6" s="220"/>
      <c r="D6" s="220"/>
      <c r="E6" s="220"/>
      <c r="F6" s="220"/>
      <c r="G6" s="93">
        <v>2</v>
      </c>
      <c r="H6" s="93" t="s">
        <v>167</v>
      </c>
      <c r="I6" s="93" t="s">
        <v>168</v>
      </c>
    </row>
    <row r="7" spans="1:9" x14ac:dyDescent="0.2">
      <c r="A7" s="226" t="s">
        <v>169</v>
      </c>
      <c r="B7" s="226"/>
      <c r="C7" s="226"/>
      <c r="D7" s="226"/>
      <c r="E7" s="226"/>
      <c r="F7" s="226"/>
      <c r="G7" s="226"/>
      <c r="H7" s="226"/>
      <c r="I7" s="226"/>
    </row>
    <row r="8" spans="1:9" ht="12.75" customHeight="1" x14ac:dyDescent="0.2">
      <c r="A8" s="213" t="s">
        <v>170</v>
      </c>
      <c r="B8" s="213"/>
      <c r="C8" s="213"/>
      <c r="D8" s="213"/>
      <c r="E8" s="213"/>
      <c r="F8" s="213"/>
      <c r="G8" s="96">
        <v>1</v>
      </c>
      <c r="H8" s="101">
        <v>-1191749</v>
      </c>
      <c r="I8" s="101">
        <v>18352352</v>
      </c>
    </row>
    <row r="9" spans="1:9" ht="12.75" customHeight="1" x14ac:dyDescent="0.2">
      <c r="A9" s="215" t="s">
        <v>171</v>
      </c>
      <c r="B9" s="215"/>
      <c r="C9" s="215"/>
      <c r="D9" s="215"/>
      <c r="E9" s="215"/>
      <c r="F9" s="215"/>
      <c r="G9" s="88">
        <v>2</v>
      </c>
      <c r="H9" s="102">
        <f>H10+H11+H12+H13+H14+H15+H16+H17</f>
        <v>26563676</v>
      </c>
      <c r="I9" s="102">
        <f>I10+I11+I12+I13+I14+I15+I16+I17</f>
        <v>44236134</v>
      </c>
    </row>
    <row r="10" spans="1:9" ht="12.75" customHeight="1" x14ac:dyDescent="0.2">
      <c r="A10" s="228" t="s">
        <v>172</v>
      </c>
      <c r="B10" s="228"/>
      <c r="C10" s="228"/>
      <c r="D10" s="228"/>
      <c r="E10" s="228"/>
      <c r="F10" s="228"/>
      <c r="G10" s="96">
        <v>3</v>
      </c>
      <c r="H10" s="101">
        <v>22942088</v>
      </c>
      <c r="I10" s="101">
        <v>26829565</v>
      </c>
    </row>
    <row r="11" spans="1:9" ht="31.15" customHeight="1" x14ac:dyDescent="0.2">
      <c r="A11" s="228" t="s">
        <v>298</v>
      </c>
      <c r="B11" s="228"/>
      <c r="C11" s="228"/>
      <c r="D11" s="228"/>
      <c r="E11" s="228"/>
      <c r="F11" s="228"/>
      <c r="G11" s="96">
        <v>4</v>
      </c>
      <c r="H11" s="101">
        <v>-348000</v>
      </c>
      <c r="I11" s="101">
        <v>-1036000</v>
      </c>
    </row>
    <row r="12" spans="1:9" ht="28.15" customHeight="1" x14ac:dyDescent="0.2">
      <c r="A12" s="228" t="s">
        <v>299</v>
      </c>
      <c r="B12" s="228"/>
      <c r="C12" s="228"/>
      <c r="D12" s="228"/>
      <c r="E12" s="228"/>
      <c r="F12" s="228"/>
      <c r="G12" s="96">
        <v>5</v>
      </c>
      <c r="H12" s="101">
        <v>738000</v>
      </c>
      <c r="I12" s="101">
        <v>0</v>
      </c>
    </row>
    <row r="13" spans="1:9" ht="12.75" customHeight="1" x14ac:dyDescent="0.2">
      <c r="A13" s="228" t="s">
        <v>173</v>
      </c>
      <c r="B13" s="228"/>
      <c r="C13" s="228"/>
      <c r="D13" s="228"/>
      <c r="E13" s="228"/>
      <c r="F13" s="228"/>
      <c r="G13" s="96">
        <v>6</v>
      </c>
      <c r="H13" s="101">
        <v>-7032000</v>
      </c>
      <c r="I13" s="101">
        <v>-5430000</v>
      </c>
    </row>
    <row r="14" spans="1:9" ht="12.75" customHeight="1" x14ac:dyDescent="0.2">
      <c r="A14" s="228" t="s">
        <v>174</v>
      </c>
      <c r="B14" s="228"/>
      <c r="C14" s="228"/>
      <c r="D14" s="228"/>
      <c r="E14" s="228"/>
      <c r="F14" s="228"/>
      <c r="G14" s="96">
        <v>7</v>
      </c>
      <c r="H14" s="101">
        <v>13200000</v>
      </c>
      <c r="I14" s="101">
        <v>18551000</v>
      </c>
    </row>
    <row r="15" spans="1:9" ht="12.75" customHeight="1" x14ac:dyDescent="0.2">
      <c r="A15" s="228" t="s">
        <v>175</v>
      </c>
      <c r="B15" s="228"/>
      <c r="C15" s="228"/>
      <c r="D15" s="228"/>
      <c r="E15" s="228"/>
      <c r="F15" s="228"/>
      <c r="G15" s="96">
        <v>8</v>
      </c>
      <c r="H15" s="101">
        <v>-1438000</v>
      </c>
      <c r="I15" s="101">
        <v>-3945000</v>
      </c>
    </row>
    <row r="16" spans="1:9" ht="12.75" customHeight="1" x14ac:dyDescent="0.2">
      <c r="A16" s="228" t="s">
        <v>176</v>
      </c>
      <c r="B16" s="228"/>
      <c r="C16" s="228"/>
      <c r="D16" s="228"/>
      <c r="E16" s="228"/>
      <c r="F16" s="228"/>
      <c r="G16" s="96">
        <v>9</v>
      </c>
      <c r="H16" s="101">
        <v>86000</v>
      </c>
      <c r="I16" s="101">
        <v>1343000</v>
      </c>
    </row>
    <row r="17" spans="1:9" ht="27.6" customHeight="1" x14ac:dyDescent="0.2">
      <c r="A17" s="228" t="s">
        <v>177</v>
      </c>
      <c r="B17" s="228"/>
      <c r="C17" s="228"/>
      <c r="D17" s="228"/>
      <c r="E17" s="228"/>
      <c r="F17" s="228"/>
      <c r="G17" s="96">
        <v>10</v>
      </c>
      <c r="H17" s="101">
        <v>-1584412</v>
      </c>
      <c r="I17" s="101">
        <v>7923569</v>
      </c>
    </row>
    <row r="18" spans="1:9" ht="29.45" customHeight="1" x14ac:dyDescent="0.2">
      <c r="A18" s="206" t="s">
        <v>301</v>
      </c>
      <c r="B18" s="206"/>
      <c r="C18" s="206"/>
      <c r="D18" s="206"/>
      <c r="E18" s="206"/>
      <c r="F18" s="206"/>
      <c r="G18" s="88">
        <v>11</v>
      </c>
      <c r="H18" s="102">
        <f>H8+H9</f>
        <v>25371927</v>
      </c>
      <c r="I18" s="102">
        <f>I8+I9</f>
        <v>62588486</v>
      </c>
    </row>
    <row r="19" spans="1:9" ht="12.75" customHeight="1" x14ac:dyDescent="0.2">
      <c r="A19" s="215" t="s">
        <v>178</v>
      </c>
      <c r="B19" s="215"/>
      <c r="C19" s="215"/>
      <c r="D19" s="215"/>
      <c r="E19" s="215"/>
      <c r="F19" s="215"/>
      <c r="G19" s="88">
        <v>12</v>
      </c>
      <c r="H19" s="102">
        <f>H20+H21+H22+H23</f>
        <v>-7067000</v>
      </c>
      <c r="I19" s="102">
        <f>I20+I21+I22+I23</f>
        <v>-3132000</v>
      </c>
    </row>
    <row r="20" spans="1:9" ht="12.75" customHeight="1" x14ac:dyDescent="0.2">
      <c r="A20" s="228" t="s">
        <v>179</v>
      </c>
      <c r="B20" s="228"/>
      <c r="C20" s="228"/>
      <c r="D20" s="228"/>
      <c r="E20" s="228"/>
      <c r="F20" s="228"/>
      <c r="G20" s="96">
        <v>13</v>
      </c>
      <c r="H20" s="101">
        <v>95046000</v>
      </c>
      <c r="I20" s="101">
        <v>-27176000</v>
      </c>
    </row>
    <row r="21" spans="1:9" ht="12.75" customHeight="1" x14ac:dyDescent="0.2">
      <c r="A21" s="228" t="s">
        <v>180</v>
      </c>
      <c r="B21" s="228"/>
      <c r="C21" s="228"/>
      <c r="D21" s="228"/>
      <c r="E21" s="228"/>
      <c r="F21" s="228"/>
      <c r="G21" s="96">
        <v>14</v>
      </c>
      <c r="H21" s="101">
        <v>-100838000</v>
      </c>
      <c r="I21" s="101">
        <v>24629000</v>
      </c>
    </row>
    <row r="22" spans="1:9" ht="12.75" customHeight="1" x14ac:dyDescent="0.2">
      <c r="A22" s="228" t="s">
        <v>181</v>
      </c>
      <c r="B22" s="228"/>
      <c r="C22" s="228"/>
      <c r="D22" s="228"/>
      <c r="E22" s="228"/>
      <c r="F22" s="228"/>
      <c r="G22" s="96">
        <v>15</v>
      </c>
      <c r="H22" s="101">
        <v>-1275000</v>
      </c>
      <c r="I22" s="101">
        <v>-585000</v>
      </c>
    </row>
    <row r="23" spans="1:9" ht="12.75" customHeight="1" x14ac:dyDescent="0.2">
      <c r="A23" s="228" t="s">
        <v>182</v>
      </c>
      <c r="B23" s="228"/>
      <c r="C23" s="228"/>
      <c r="D23" s="228"/>
      <c r="E23" s="228"/>
      <c r="F23" s="228"/>
      <c r="G23" s="96">
        <v>16</v>
      </c>
      <c r="H23" s="101">
        <v>0</v>
      </c>
      <c r="I23" s="101">
        <v>0</v>
      </c>
    </row>
    <row r="24" spans="1:9" ht="12.75" customHeight="1" x14ac:dyDescent="0.2">
      <c r="A24" s="206" t="s">
        <v>183</v>
      </c>
      <c r="B24" s="206"/>
      <c r="C24" s="206"/>
      <c r="D24" s="206"/>
      <c r="E24" s="206"/>
      <c r="F24" s="206"/>
      <c r="G24" s="88">
        <v>17</v>
      </c>
      <c r="H24" s="102">
        <f>H18+H19</f>
        <v>18304927</v>
      </c>
      <c r="I24" s="102">
        <f>I18+I19</f>
        <v>59456486</v>
      </c>
    </row>
    <row r="25" spans="1:9" ht="12.75" customHeight="1" x14ac:dyDescent="0.2">
      <c r="A25" s="213" t="s">
        <v>184</v>
      </c>
      <c r="B25" s="213"/>
      <c r="C25" s="213"/>
      <c r="D25" s="213"/>
      <c r="E25" s="213"/>
      <c r="F25" s="213"/>
      <c r="G25" s="96">
        <v>18</v>
      </c>
      <c r="H25" s="101">
        <v>-3951000</v>
      </c>
      <c r="I25" s="101">
        <v>-1810000</v>
      </c>
    </row>
    <row r="26" spans="1:9" ht="12.75" customHeight="1" x14ac:dyDescent="0.2">
      <c r="A26" s="213" t="s">
        <v>185</v>
      </c>
      <c r="B26" s="213"/>
      <c r="C26" s="213"/>
      <c r="D26" s="213"/>
      <c r="E26" s="213"/>
      <c r="F26" s="213"/>
      <c r="G26" s="96">
        <v>19</v>
      </c>
      <c r="H26" s="101">
        <v>-19433000</v>
      </c>
      <c r="I26" s="101">
        <v>1496000</v>
      </c>
    </row>
    <row r="27" spans="1:9" ht="28.9" customHeight="1" x14ac:dyDescent="0.2">
      <c r="A27" s="208" t="s">
        <v>186</v>
      </c>
      <c r="B27" s="208"/>
      <c r="C27" s="208"/>
      <c r="D27" s="208"/>
      <c r="E27" s="208"/>
      <c r="F27" s="208"/>
      <c r="G27" s="88">
        <v>20</v>
      </c>
      <c r="H27" s="102">
        <f>H24+H25+H26</f>
        <v>-5079073</v>
      </c>
      <c r="I27" s="102">
        <f>I24+I25+I26</f>
        <v>59142486</v>
      </c>
    </row>
    <row r="28" spans="1:9" x14ac:dyDescent="0.2">
      <c r="A28" s="226" t="s">
        <v>187</v>
      </c>
      <c r="B28" s="226"/>
      <c r="C28" s="226"/>
      <c r="D28" s="226"/>
      <c r="E28" s="226"/>
      <c r="F28" s="226"/>
      <c r="G28" s="226"/>
      <c r="H28" s="226"/>
      <c r="I28" s="226"/>
    </row>
    <row r="29" spans="1:9" ht="23.45" customHeight="1" x14ac:dyDescent="0.2">
      <c r="A29" s="213" t="s">
        <v>188</v>
      </c>
      <c r="B29" s="213"/>
      <c r="C29" s="213"/>
      <c r="D29" s="213"/>
      <c r="E29" s="213"/>
      <c r="F29" s="213"/>
      <c r="G29" s="96">
        <v>21</v>
      </c>
      <c r="H29" s="99">
        <v>3454000</v>
      </c>
      <c r="I29" s="99">
        <v>1562000</v>
      </c>
    </row>
    <row r="30" spans="1:9" ht="12.75" customHeight="1" x14ac:dyDescent="0.2">
      <c r="A30" s="213" t="s">
        <v>189</v>
      </c>
      <c r="B30" s="213"/>
      <c r="C30" s="213"/>
      <c r="D30" s="213"/>
      <c r="E30" s="213"/>
      <c r="F30" s="213"/>
      <c r="G30" s="96">
        <v>22</v>
      </c>
      <c r="H30" s="99">
        <v>0</v>
      </c>
      <c r="I30" s="99">
        <v>0</v>
      </c>
    </row>
    <row r="31" spans="1:9" ht="12.75" customHeight="1" x14ac:dyDescent="0.2">
      <c r="A31" s="213" t="s">
        <v>190</v>
      </c>
      <c r="B31" s="213"/>
      <c r="C31" s="213"/>
      <c r="D31" s="213"/>
      <c r="E31" s="213"/>
      <c r="F31" s="213"/>
      <c r="G31" s="96">
        <v>23</v>
      </c>
      <c r="H31" s="99">
        <v>1551000</v>
      </c>
      <c r="I31" s="99">
        <v>248000</v>
      </c>
    </row>
    <row r="32" spans="1:9" ht="12.75" customHeight="1" x14ac:dyDescent="0.2">
      <c r="A32" s="213" t="s">
        <v>191</v>
      </c>
      <c r="B32" s="213"/>
      <c r="C32" s="213"/>
      <c r="D32" s="213"/>
      <c r="E32" s="213"/>
      <c r="F32" s="213"/>
      <c r="G32" s="96">
        <v>24</v>
      </c>
      <c r="H32" s="99">
        <v>6011000</v>
      </c>
      <c r="I32" s="99">
        <v>2850000</v>
      </c>
    </row>
    <row r="33" spans="1:9" ht="12.75" customHeight="1" x14ac:dyDescent="0.2">
      <c r="A33" s="213" t="s">
        <v>192</v>
      </c>
      <c r="B33" s="213"/>
      <c r="C33" s="213"/>
      <c r="D33" s="213"/>
      <c r="E33" s="213"/>
      <c r="F33" s="213"/>
      <c r="G33" s="96">
        <v>25</v>
      </c>
      <c r="H33" s="99">
        <v>13672000</v>
      </c>
      <c r="I33" s="99">
        <v>2473000</v>
      </c>
    </row>
    <row r="34" spans="1:9" ht="12.75" customHeight="1" x14ac:dyDescent="0.2">
      <c r="A34" s="213" t="s">
        <v>193</v>
      </c>
      <c r="B34" s="213"/>
      <c r="C34" s="213"/>
      <c r="D34" s="213"/>
      <c r="E34" s="213"/>
      <c r="F34" s="213"/>
      <c r="G34" s="96">
        <v>26</v>
      </c>
      <c r="H34" s="99">
        <v>3292000</v>
      </c>
      <c r="I34" s="99">
        <v>6215000</v>
      </c>
    </row>
    <row r="35" spans="1:9" ht="27.6" customHeight="1" x14ac:dyDescent="0.2">
      <c r="A35" s="206" t="s">
        <v>194</v>
      </c>
      <c r="B35" s="206"/>
      <c r="C35" s="206"/>
      <c r="D35" s="206"/>
      <c r="E35" s="206"/>
      <c r="F35" s="206"/>
      <c r="G35" s="88">
        <v>27</v>
      </c>
      <c r="H35" s="98">
        <f>H29+H30+H31+H32+H33+H34</f>
        <v>27980000</v>
      </c>
      <c r="I35" s="98">
        <f>I29+I30+I31+I32+I33+I34</f>
        <v>13348000</v>
      </c>
    </row>
    <row r="36" spans="1:9" ht="26.45" customHeight="1" x14ac:dyDescent="0.2">
      <c r="A36" s="213" t="s">
        <v>195</v>
      </c>
      <c r="B36" s="213"/>
      <c r="C36" s="213"/>
      <c r="D36" s="213"/>
      <c r="E36" s="213"/>
      <c r="F36" s="213"/>
      <c r="G36" s="96">
        <v>28</v>
      </c>
      <c r="H36" s="99">
        <v>-21855000</v>
      </c>
      <c r="I36" s="99">
        <v>-42937000</v>
      </c>
    </row>
    <row r="37" spans="1:9" ht="12.75" customHeight="1" x14ac:dyDescent="0.2">
      <c r="A37" s="213" t="s">
        <v>196</v>
      </c>
      <c r="B37" s="213"/>
      <c r="C37" s="213"/>
      <c r="D37" s="213"/>
      <c r="E37" s="213"/>
      <c r="F37" s="213"/>
      <c r="G37" s="96">
        <v>29</v>
      </c>
      <c r="H37" s="99">
        <v>0</v>
      </c>
      <c r="I37" s="99">
        <v>0</v>
      </c>
    </row>
    <row r="38" spans="1:9" ht="12.75" customHeight="1" x14ac:dyDescent="0.2">
      <c r="A38" s="213" t="s">
        <v>197</v>
      </c>
      <c r="B38" s="213"/>
      <c r="C38" s="213"/>
      <c r="D38" s="213"/>
      <c r="E38" s="213"/>
      <c r="F38" s="213"/>
      <c r="G38" s="96">
        <v>30</v>
      </c>
      <c r="H38" s="99">
        <v>-1305000</v>
      </c>
      <c r="I38" s="99">
        <v>-14197000</v>
      </c>
    </row>
    <row r="39" spans="1:9" ht="12.75" customHeight="1" x14ac:dyDescent="0.2">
      <c r="A39" s="213" t="s">
        <v>198</v>
      </c>
      <c r="B39" s="213"/>
      <c r="C39" s="213"/>
      <c r="D39" s="213"/>
      <c r="E39" s="213"/>
      <c r="F39" s="213"/>
      <c r="G39" s="96">
        <v>31</v>
      </c>
      <c r="H39" s="99">
        <v>0</v>
      </c>
      <c r="I39" s="99">
        <v>0</v>
      </c>
    </row>
    <row r="40" spans="1:9" ht="12.75" customHeight="1" x14ac:dyDescent="0.2">
      <c r="A40" s="213" t="s">
        <v>199</v>
      </c>
      <c r="B40" s="213"/>
      <c r="C40" s="213"/>
      <c r="D40" s="213"/>
      <c r="E40" s="213"/>
      <c r="F40" s="213"/>
      <c r="G40" s="96">
        <v>32</v>
      </c>
      <c r="H40" s="99">
        <v>0</v>
      </c>
      <c r="I40" s="99">
        <v>0</v>
      </c>
    </row>
    <row r="41" spans="1:9" ht="22.9" customHeight="1" x14ac:dyDescent="0.2">
      <c r="A41" s="206" t="s">
        <v>200</v>
      </c>
      <c r="B41" s="206"/>
      <c r="C41" s="206"/>
      <c r="D41" s="206"/>
      <c r="E41" s="206"/>
      <c r="F41" s="206"/>
      <c r="G41" s="88">
        <v>33</v>
      </c>
      <c r="H41" s="98">
        <f>H36+H37+H38+H39+H40</f>
        <v>-23160000</v>
      </c>
      <c r="I41" s="98">
        <f>I36+I37+I38+I39+I40</f>
        <v>-57134000</v>
      </c>
    </row>
    <row r="42" spans="1:9" ht="30.6" customHeight="1" x14ac:dyDescent="0.2">
      <c r="A42" s="208" t="s">
        <v>201</v>
      </c>
      <c r="B42" s="208"/>
      <c r="C42" s="208"/>
      <c r="D42" s="208"/>
      <c r="E42" s="208"/>
      <c r="F42" s="208"/>
      <c r="G42" s="88">
        <v>34</v>
      </c>
      <c r="H42" s="98">
        <f>H35+H41</f>
        <v>4820000</v>
      </c>
      <c r="I42" s="98">
        <f>I35+I41</f>
        <v>-43786000</v>
      </c>
    </row>
    <row r="43" spans="1:9" x14ac:dyDescent="0.2">
      <c r="A43" s="226" t="s">
        <v>202</v>
      </c>
      <c r="B43" s="226"/>
      <c r="C43" s="226"/>
      <c r="D43" s="226"/>
      <c r="E43" s="226"/>
      <c r="F43" s="226"/>
      <c r="G43" s="226"/>
      <c r="H43" s="226"/>
      <c r="I43" s="226"/>
    </row>
    <row r="44" spans="1:9" ht="12.75" customHeight="1" x14ac:dyDescent="0.2">
      <c r="A44" s="213" t="s">
        <v>203</v>
      </c>
      <c r="B44" s="213"/>
      <c r="C44" s="213"/>
      <c r="D44" s="213"/>
      <c r="E44" s="213"/>
      <c r="F44" s="213"/>
      <c r="G44" s="96">
        <v>35</v>
      </c>
      <c r="H44" s="99">
        <v>0</v>
      </c>
      <c r="I44" s="99">
        <v>0</v>
      </c>
    </row>
    <row r="45" spans="1:9" ht="27.6" customHeight="1" x14ac:dyDescent="0.2">
      <c r="A45" s="213" t="s">
        <v>204</v>
      </c>
      <c r="B45" s="213"/>
      <c r="C45" s="213"/>
      <c r="D45" s="213"/>
      <c r="E45" s="213"/>
      <c r="F45" s="213"/>
      <c r="G45" s="96">
        <v>36</v>
      </c>
      <c r="H45" s="99">
        <v>0</v>
      </c>
      <c r="I45" s="99">
        <v>0</v>
      </c>
    </row>
    <row r="46" spans="1:9" ht="12.75" customHeight="1" x14ac:dyDescent="0.2">
      <c r="A46" s="213" t="s">
        <v>205</v>
      </c>
      <c r="B46" s="213"/>
      <c r="C46" s="213"/>
      <c r="D46" s="213"/>
      <c r="E46" s="213"/>
      <c r="F46" s="213"/>
      <c r="G46" s="96">
        <v>37</v>
      </c>
      <c r="H46" s="99">
        <v>10754001</v>
      </c>
      <c r="I46" s="99">
        <v>0</v>
      </c>
    </row>
    <row r="47" spans="1:9" ht="12.75" customHeight="1" x14ac:dyDescent="0.2">
      <c r="A47" s="213" t="s">
        <v>206</v>
      </c>
      <c r="B47" s="213"/>
      <c r="C47" s="213"/>
      <c r="D47" s="213"/>
      <c r="E47" s="213"/>
      <c r="F47" s="213"/>
      <c r="G47" s="96">
        <v>38</v>
      </c>
      <c r="H47" s="99">
        <v>0</v>
      </c>
      <c r="I47" s="99">
        <v>0</v>
      </c>
    </row>
    <row r="48" spans="1:9" ht="25.9" customHeight="1" x14ac:dyDescent="0.2">
      <c r="A48" s="206" t="s">
        <v>207</v>
      </c>
      <c r="B48" s="206"/>
      <c r="C48" s="206"/>
      <c r="D48" s="206"/>
      <c r="E48" s="206"/>
      <c r="F48" s="206"/>
      <c r="G48" s="88">
        <v>39</v>
      </c>
      <c r="H48" s="98">
        <f>H44+H45+H46+H47</f>
        <v>10754001</v>
      </c>
      <c r="I48" s="98">
        <f>I44+I45+I46+I47</f>
        <v>0</v>
      </c>
    </row>
    <row r="49" spans="1:9" ht="24.6" customHeight="1" x14ac:dyDescent="0.2">
      <c r="A49" s="213" t="s">
        <v>300</v>
      </c>
      <c r="B49" s="213"/>
      <c r="C49" s="213"/>
      <c r="D49" s="213"/>
      <c r="E49" s="213"/>
      <c r="F49" s="213"/>
      <c r="G49" s="96">
        <v>40</v>
      </c>
      <c r="H49" s="99">
        <v>-2635000</v>
      </c>
      <c r="I49" s="99">
        <v>-9218000</v>
      </c>
    </row>
    <row r="50" spans="1:9" ht="12.75" customHeight="1" x14ac:dyDescent="0.2">
      <c r="A50" s="213" t="s">
        <v>208</v>
      </c>
      <c r="B50" s="213"/>
      <c r="C50" s="213"/>
      <c r="D50" s="213"/>
      <c r="E50" s="213"/>
      <c r="F50" s="213"/>
      <c r="G50" s="96">
        <v>41</v>
      </c>
      <c r="H50" s="99">
        <v>0</v>
      </c>
      <c r="I50" s="99">
        <v>0</v>
      </c>
    </row>
    <row r="51" spans="1:9" ht="12.75" customHeight="1" x14ac:dyDescent="0.2">
      <c r="A51" s="213" t="s">
        <v>209</v>
      </c>
      <c r="B51" s="213"/>
      <c r="C51" s="213"/>
      <c r="D51" s="213"/>
      <c r="E51" s="213"/>
      <c r="F51" s="213"/>
      <c r="G51" s="96">
        <v>42</v>
      </c>
      <c r="H51" s="99">
        <v>-4881000</v>
      </c>
      <c r="I51" s="99">
        <v>-4490000</v>
      </c>
    </row>
    <row r="52" spans="1:9" ht="26.45" customHeight="1" x14ac:dyDescent="0.2">
      <c r="A52" s="213" t="s">
        <v>210</v>
      </c>
      <c r="B52" s="213"/>
      <c r="C52" s="213"/>
      <c r="D52" s="213"/>
      <c r="E52" s="213"/>
      <c r="F52" s="213"/>
      <c r="G52" s="96">
        <v>43</v>
      </c>
      <c r="H52" s="99">
        <v>0</v>
      </c>
      <c r="I52" s="99">
        <v>0</v>
      </c>
    </row>
    <row r="53" spans="1:9" ht="12.75" customHeight="1" x14ac:dyDescent="0.2">
      <c r="A53" s="213" t="s">
        <v>211</v>
      </c>
      <c r="B53" s="213"/>
      <c r="C53" s="213"/>
      <c r="D53" s="213"/>
      <c r="E53" s="213"/>
      <c r="F53" s="213"/>
      <c r="G53" s="96">
        <v>44</v>
      </c>
      <c r="H53" s="99">
        <v>-1727000</v>
      </c>
      <c r="I53" s="99">
        <v>-1727000</v>
      </c>
    </row>
    <row r="54" spans="1:9" ht="27.6" customHeight="1" x14ac:dyDescent="0.2">
      <c r="A54" s="206" t="s">
        <v>212</v>
      </c>
      <c r="B54" s="206"/>
      <c r="C54" s="206"/>
      <c r="D54" s="206"/>
      <c r="E54" s="206"/>
      <c r="F54" s="206"/>
      <c r="G54" s="88">
        <v>45</v>
      </c>
      <c r="H54" s="98">
        <f>H49+H50+H51+H52+H53</f>
        <v>-9243000</v>
      </c>
      <c r="I54" s="98">
        <f>I49+I50+I51+I52+I53</f>
        <v>-15435000</v>
      </c>
    </row>
    <row r="55" spans="1:9" ht="27.6" customHeight="1" x14ac:dyDescent="0.2">
      <c r="A55" s="208" t="s">
        <v>213</v>
      </c>
      <c r="B55" s="208"/>
      <c r="C55" s="208"/>
      <c r="D55" s="208"/>
      <c r="E55" s="208"/>
      <c r="F55" s="208"/>
      <c r="G55" s="88">
        <v>46</v>
      </c>
      <c r="H55" s="98">
        <f>H48+H54</f>
        <v>1511001</v>
      </c>
      <c r="I55" s="98">
        <f>I48+I54</f>
        <v>-15435000</v>
      </c>
    </row>
    <row r="56" spans="1:9" x14ac:dyDescent="0.2">
      <c r="A56" s="179" t="s">
        <v>214</v>
      </c>
      <c r="B56" s="179"/>
      <c r="C56" s="179"/>
      <c r="D56" s="179"/>
      <c r="E56" s="179"/>
      <c r="F56" s="179"/>
      <c r="G56" s="96">
        <v>47</v>
      </c>
      <c r="H56" s="99">
        <v>0</v>
      </c>
      <c r="I56" s="99">
        <v>0</v>
      </c>
    </row>
    <row r="57" spans="1:9" ht="27" customHeight="1" x14ac:dyDescent="0.2">
      <c r="A57" s="208" t="s">
        <v>215</v>
      </c>
      <c r="B57" s="208"/>
      <c r="C57" s="208"/>
      <c r="D57" s="208"/>
      <c r="E57" s="208"/>
      <c r="F57" s="208"/>
      <c r="G57" s="88">
        <v>48</v>
      </c>
      <c r="H57" s="98">
        <f>H27+H42+H55+H56</f>
        <v>1251928</v>
      </c>
      <c r="I57" s="98">
        <f>I27+I42+I55+I56</f>
        <v>-78514</v>
      </c>
    </row>
    <row r="58" spans="1:9" ht="15.6" customHeight="1" x14ac:dyDescent="0.2">
      <c r="A58" s="227" t="s">
        <v>216</v>
      </c>
      <c r="B58" s="227"/>
      <c r="C58" s="227"/>
      <c r="D58" s="227"/>
      <c r="E58" s="227"/>
      <c r="F58" s="227"/>
      <c r="G58" s="96">
        <v>49</v>
      </c>
      <c r="H58" s="99">
        <v>49553142</v>
      </c>
      <c r="I58" s="99">
        <v>50805070</v>
      </c>
    </row>
    <row r="59" spans="1:9" ht="28.9" customHeight="1" x14ac:dyDescent="0.2">
      <c r="A59" s="208" t="s">
        <v>217</v>
      </c>
      <c r="B59" s="208"/>
      <c r="C59" s="208"/>
      <c r="D59" s="208"/>
      <c r="E59" s="208"/>
      <c r="F59" s="208"/>
      <c r="G59" s="88">
        <v>50</v>
      </c>
      <c r="H59" s="98">
        <f>H57+H58</f>
        <v>50805070</v>
      </c>
      <c r="I59" s="98">
        <f>I57+I58</f>
        <v>50726556</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Normal="100" zoomScaleSheetLayoutView="100" workbookViewId="0">
      <selection sqref="A1:I1"/>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5" t="s">
        <v>218</v>
      </c>
      <c r="B1" s="229"/>
      <c r="C1" s="229"/>
      <c r="D1" s="229"/>
      <c r="E1" s="229"/>
      <c r="F1" s="229"/>
      <c r="G1" s="229"/>
      <c r="H1" s="229"/>
      <c r="I1" s="229"/>
    </row>
    <row r="2" spans="1:9" ht="12.75" customHeight="1" x14ac:dyDescent="0.2">
      <c r="A2" s="224" t="s">
        <v>322</v>
      </c>
      <c r="B2" s="190"/>
      <c r="C2" s="190"/>
      <c r="D2" s="190"/>
      <c r="E2" s="190"/>
      <c r="F2" s="190"/>
      <c r="G2" s="190"/>
      <c r="H2" s="190"/>
      <c r="I2" s="190"/>
    </row>
    <row r="3" spans="1:9" x14ac:dyDescent="0.2">
      <c r="A3" s="231" t="s">
        <v>279</v>
      </c>
      <c r="B3" s="235"/>
      <c r="C3" s="235"/>
      <c r="D3" s="235"/>
      <c r="E3" s="235"/>
      <c r="F3" s="235"/>
      <c r="G3" s="235"/>
      <c r="H3" s="235"/>
      <c r="I3" s="235"/>
    </row>
    <row r="4" spans="1:9" x14ac:dyDescent="0.2">
      <c r="A4" s="230" t="s">
        <v>323</v>
      </c>
      <c r="B4" s="194"/>
      <c r="C4" s="194"/>
      <c r="D4" s="194"/>
      <c r="E4" s="194"/>
      <c r="F4" s="194"/>
      <c r="G4" s="194"/>
      <c r="H4" s="194"/>
      <c r="I4" s="195"/>
    </row>
    <row r="5" spans="1:9" ht="33.75" x14ac:dyDescent="0.2">
      <c r="A5" s="219" t="s">
        <v>2</v>
      </c>
      <c r="B5" s="220"/>
      <c r="C5" s="220"/>
      <c r="D5" s="220"/>
      <c r="E5" s="220"/>
      <c r="F5" s="220"/>
      <c r="G5" s="92" t="s">
        <v>106</v>
      </c>
      <c r="H5" s="93" t="s">
        <v>293</v>
      </c>
      <c r="I5" s="93" t="s">
        <v>276</v>
      </c>
    </row>
    <row r="6" spans="1:9" x14ac:dyDescent="0.2">
      <c r="A6" s="233">
        <v>1</v>
      </c>
      <c r="B6" s="220"/>
      <c r="C6" s="220"/>
      <c r="D6" s="220"/>
      <c r="E6" s="220"/>
      <c r="F6" s="220"/>
      <c r="G6" s="94">
        <v>2</v>
      </c>
      <c r="H6" s="93" t="s">
        <v>167</v>
      </c>
      <c r="I6" s="93" t="s">
        <v>168</v>
      </c>
    </row>
    <row r="7" spans="1:9" x14ac:dyDescent="0.2">
      <c r="A7" s="226" t="s">
        <v>169</v>
      </c>
      <c r="B7" s="234"/>
      <c r="C7" s="234"/>
      <c r="D7" s="234"/>
      <c r="E7" s="234"/>
      <c r="F7" s="234"/>
      <c r="G7" s="234"/>
      <c r="H7" s="234"/>
      <c r="I7" s="234"/>
    </row>
    <row r="8" spans="1:9" x14ac:dyDescent="0.2">
      <c r="A8" s="213" t="s">
        <v>219</v>
      </c>
      <c r="B8" s="213"/>
      <c r="C8" s="213"/>
      <c r="D8" s="213"/>
      <c r="E8" s="213"/>
      <c r="F8" s="213"/>
      <c r="G8" s="86">
        <v>1</v>
      </c>
      <c r="H8" s="99">
        <v>0</v>
      </c>
      <c r="I8" s="99">
        <v>0</v>
      </c>
    </row>
    <row r="9" spans="1:9" x14ac:dyDescent="0.2">
      <c r="A9" s="213" t="s">
        <v>220</v>
      </c>
      <c r="B9" s="213"/>
      <c r="C9" s="213"/>
      <c r="D9" s="213"/>
      <c r="E9" s="213"/>
      <c r="F9" s="213"/>
      <c r="G9" s="86">
        <v>2</v>
      </c>
      <c r="H9" s="99">
        <v>0</v>
      </c>
      <c r="I9" s="99">
        <v>0</v>
      </c>
    </row>
    <row r="10" spans="1:9" x14ac:dyDescent="0.2">
      <c r="A10" s="213" t="s">
        <v>221</v>
      </c>
      <c r="B10" s="213"/>
      <c r="C10" s="213"/>
      <c r="D10" s="213"/>
      <c r="E10" s="213"/>
      <c r="F10" s="213"/>
      <c r="G10" s="86">
        <v>3</v>
      </c>
      <c r="H10" s="99">
        <v>0</v>
      </c>
      <c r="I10" s="99">
        <v>0</v>
      </c>
    </row>
    <row r="11" spans="1:9" x14ac:dyDescent="0.2">
      <c r="A11" s="213" t="s">
        <v>222</v>
      </c>
      <c r="B11" s="213"/>
      <c r="C11" s="213"/>
      <c r="D11" s="213"/>
      <c r="E11" s="213"/>
      <c r="F11" s="213"/>
      <c r="G11" s="86">
        <v>4</v>
      </c>
      <c r="H11" s="99">
        <v>0</v>
      </c>
      <c r="I11" s="99">
        <v>0</v>
      </c>
    </row>
    <row r="12" spans="1:9" x14ac:dyDescent="0.2">
      <c r="A12" s="213" t="s">
        <v>390</v>
      </c>
      <c r="B12" s="213"/>
      <c r="C12" s="213"/>
      <c r="D12" s="213"/>
      <c r="E12" s="213"/>
      <c r="F12" s="213"/>
      <c r="G12" s="86">
        <v>5</v>
      </c>
      <c r="H12" s="99">
        <v>0</v>
      </c>
      <c r="I12" s="99">
        <v>0</v>
      </c>
    </row>
    <row r="13" spans="1:9" ht="24" customHeight="1" x14ac:dyDescent="0.2">
      <c r="A13" s="218" t="s">
        <v>398</v>
      </c>
      <c r="B13" s="218"/>
      <c r="C13" s="218"/>
      <c r="D13" s="218"/>
      <c r="E13" s="218"/>
      <c r="F13" s="218"/>
      <c r="G13" s="88">
        <v>6</v>
      </c>
      <c r="H13" s="103">
        <f>SUM(H8:H12)</f>
        <v>0</v>
      </c>
      <c r="I13" s="103">
        <f>SUM(I8:I12)</f>
        <v>0</v>
      </c>
    </row>
    <row r="14" spans="1:9" x14ac:dyDescent="0.2">
      <c r="A14" s="213" t="s">
        <v>391</v>
      </c>
      <c r="B14" s="213"/>
      <c r="C14" s="213"/>
      <c r="D14" s="213"/>
      <c r="E14" s="213"/>
      <c r="F14" s="213"/>
      <c r="G14" s="86">
        <v>7</v>
      </c>
      <c r="H14" s="99">
        <v>0</v>
      </c>
      <c r="I14" s="99">
        <v>0</v>
      </c>
    </row>
    <row r="15" spans="1:9" x14ac:dyDescent="0.2">
      <c r="A15" s="213" t="s">
        <v>392</v>
      </c>
      <c r="B15" s="213"/>
      <c r="C15" s="213"/>
      <c r="D15" s="213"/>
      <c r="E15" s="213"/>
      <c r="F15" s="213"/>
      <c r="G15" s="86">
        <v>8</v>
      </c>
      <c r="H15" s="99">
        <v>0</v>
      </c>
      <c r="I15" s="99">
        <v>0</v>
      </c>
    </row>
    <row r="16" spans="1:9" x14ac:dyDescent="0.2">
      <c r="A16" s="213" t="s">
        <v>393</v>
      </c>
      <c r="B16" s="213"/>
      <c r="C16" s="213"/>
      <c r="D16" s="213"/>
      <c r="E16" s="213"/>
      <c r="F16" s="213"/>
      <c r="G16" s="86">
        <v>9</v>
      </c>
      <c r="H16" s="99">
        <v>0</v>
      </c>
      <c r="I16" s="99">
        <v>0</v>
      </c>
    </row>
    <row r="17" spans="1:9" x14ac:dyDescent="0.2">
      <c r="A17" s="213" t="s">
        <v>394</v>
      </c>
      <c r="B17" s="213"/>
      <c r="C17" s="213"/>
      <c r="D17" s="213"/>
      <c r="E17" s="213"/>
      <c r="F17" s="213"/>
      <c r="G17" s="86">
        <v>10</v>
      </c>
      <c r="H17" s="99">
        <v>0</v>
      </c>
      <c r="I17" s="99">
        <v>0</v>
      </c>
    </row>
    <row r="18" spans="1:9" x14ac:dyDescent="0.2">
      <c r="A18" s="213" t="s">
        <v>395</v>
      </c>
      <c r="B18" s="213"/>
      <c r="C18" s="213"/>
      <c r="D18" s="213"/>
      <c r="E18" s="213"/>
      <c r="F18" s="213"/>
      <c r="G18" s="86">
        <v>11</v>
      </c>
      <c r="H18" s="99">
        <v>0</v>
      </c>
      <c r="I18" s="99">
        <v>0</v>
      </c>
    </row>
    <row r="19" spans="1:9" x14ac:dyDescent="0.2">
      <c r="A19" s="213" t="s">
        <v>396</v>
      </c>
      <c r="B19" s="213"/>
      <c r="C19" s="213"/>
      <c r="D19" s="213"/>
      <c r="E19" s="213"/>
      <c r="F19" s="213"/>
      <c r="G19" s="86">
        <v>12</v>
      </c>
      <c r="H19" s="99">
        <v>0</v>
      </c>
      <c r="I19" s="99">
        <v>0</v>
      </c>
    </row>
    <row r="20" spans="1:9" ht="26.25" customHeight="1" x14ac:dyDescent="0.2">
      <c r="A20" s="218" t="s">
        <v>399</v>
      </c>
      <c r="B20" s="218"/>
      <c r="C20" s="218"/>
      <c r="D20" s="218"/>
      <c r="E20" s="218"/>
      <c r="F20" s="218"/>
      <c r="G20" s="88">
        <v>13</v>
      </c>
      <c r="H20" s="103">
        <f>SUM(H14:H19)</f>
        <v>0</v>
      </c>
      <c r="I20" s="103">
        <f>SUM(I14:I19)</f>
        <v>0</v>
      </c>
    </row>
    <row r="21" spans="1:9" ht="25.9" customHeight="1" x14ac:dyDescent="0.2">
      <c r="A21" s="208" t="s">
        <v>400</v>
      </c>
      <c r="B21" s="208"/>
      <c r="C21" s="208"/>
      <c r="D21" s="208"/>
      <c r="E21" s="208"/>
      <c r="F21" s="208"/>
      <c r="G21" s="88">
        <v>14</v>
      </c>
      <c r="H21" s="98">
        <f>H13+H20</f>
        <v>0</v>
      </c>
      <c r="I21" s="98">
        <f>I13+I20</f>
        <v>0</v>
      </c>
    </row>
    <row r="22" spans="1:9" x14ac:dyDescent="0.2">
      <c r="A22" s="226" t="s">
        <v>187</v>
      </c>
      <c r="B22" s="234"/>
      <c r="C22" s="234"/>
      <c r="D22" s="234"/>
      <c r="E22" s="234"/>
      <c r="F22" s="234"/>
      <c r="G22" s="234"/>
      <c r="H22" s="234"/>
      <c r="I22" s="234"/>
    </row>
    <row r="23" spans="1:9" ht="26.45" customHeight="1" x14ac:dyDescent="0.2">
      <c r="A23" s="213" t="s">
        <v>223</v>
      </c>
      <c r="B23" s="213"/>
      <c r="C23" s="213"/>
      <c r="D23" s="213"/>
      <c r="E23" s="213"/>
      <c r="F23" s="213"/>
      <c r="G23" s="86">
        <v>15</v>
      </c>
      <c r="H23" s="99">
        <v>0</v>
      </c>
      <c r="I23" s="99">
        <v>0</v>
      </c>
    </row>
    <row r="24" spans="1:9" x14ac:dyDescent="0.2">
      <c r="A24" s="213" t="s">
        <v>224</v>
      </c>
      <c r="B24" s="213"/>
      <c r="C24" s="213"/>
      <c r="D24" s="213"/>
      <c r="E24" s="213"/>
      <c r="F24" s="213"/>
      <c r="G24" s="86">
        <v>16</v>
      </c>
      <c r="H24" s="99">
        <v>0</v>
      </c>
      <c r="I24" s="99">
        <v>0</v>
      </c>
    </row>
    <row r="25" spans="1:9" x14ac:dyDescent="0.2">
      <c r="A25" s="213" t="s">
        <v>225</v>
      </c>
      <c r="B25" s="213"/>
      <c r="C25" s="213"/>
      <c r="D25" s="213"/>
      <c r="E25" s="213"/>
      <c r="F25" s="213"/>
      <c r="G25" s="86">
        <v>17</v>
      </c>
      <c r="H25" s="99">
        <v>0</v>
      </c>
      <c r="I25" s="99">
        <v>0</v>
      </c>
    </row>
    <row r="26" spans="1:9" x14ac:dyDescent="0.2">
      <c r="A26" s="213" t="s">
        <v>226</v>
      </c>
      <c r="B26" s="213"/>
      <c r="C26" s="213"/>
      <c r="D26" s="213"/>
      <c r="E26" s="213"/>
      <c r="F26" s="213"/>
      <c r="G26" s="86">
        <v>18</v>
      </c>
      <c r="H26" s="99">
        <v>0</v>
      </c>
      <c r="I26" s="99">
        <v>0</v>
      </c>
    </row>
    <row r="27" spans="1:9" x14ac:dyDescent="0.2">
      <c r="A27" s="213" t="s">
        <v>227</v>
      </c>
      <c r="B27" s="213"/>
      <c r="C27" s="213"/>
      <c r="D27" s="213"/>
      <c r="E27" s="213"/>
      <c r="F27" s="213"/>
      <c r="G27" s="86">
        <v>19</v>
      </c>
      <c r="H27" s="99">
        <v>0</v>
      </c>
      <c r="I27" s="99">
        <v>0</v>
      </c>
    </row>
    <row r="28" spans="1:9" x14ac:dyDescent="0.2">
      <c r="A28" s="213" t="s">
        <v>228</v>
      </c>
      <c r="B28" s="213"/>
      <c r="C28" s="213"/>
      <c r="D28" s="213"/>
      <c r="E28" s="213"/>
      <c r="F28" s="213"/>
      <c r="G28" s="86">
        <v>20</v>
      </c>
      <c r="H28" s="99">
        <v>0</v>
      </c>
      <c r="I28" s="99">
        <v>0</v>
      </c>
    </row>
    <row r="29" spans="1:9" ht="25.15" customHeight="1" x14ac:dyDescent="0.2">
      <c r="A29" s="206" t="s">
        <v>430</v>
      </c>
      <c r="B29" s="206"/>
      <c r="C29" s="206"/>
      <c r="D29" s="206"/>
      <c r="E29" s="206"/>
      <c r="F29" s="206"/>
      <c r="G29" s="88">
        <v>21</v>
      </c>
      <c r="H29" s="98">
        <f>SUM(H23:H28)</f>
        <v>0</v>
      </c>
      <c r="I29" s="98">
        <f>SUM(I23:I28)</f>
        <v>0</v>
      </c>
    </row>
    <row r="30" spans="1:9" ht="21" customHeight="1" x14ac:dyDescent="0.2">
      <c r="A30" s="213" t="s">
        <v>229</v>
      </c>
      <c r="B30" s="213"/>
      <c r="C30" s="213"/>
      <c r="D30" s="213"/>
      <c r="E30" s="213"/>
      <c r="F30" s="213"/>
      <c r="G30" s="86">
        <v>22</v>
      </c>
      <c r="H30" s="99">
        <v>0</v>
      </c>
      <c r="I30" s="99">
        <v>0</v>
      </c>
    </row>
    <row r="31" spans="1:9" x14ac:dyDescent="0.2">
      <c r="A31" s="213" t="s">
        <v>230</v>
      </c>
      <c r="B31" s="213"/>
      <c r="C31" s="213"/>
      <c r="D31" s="213"/>
      <c r="E31" s="213"/>
      <c r="F31" s="213"/>
      <c r="G31" s="86">
        <v>23</v>
      </c>
      <c r="H31" s="99">
        <v>0</v>
      </c>
      <c r="I31" s="99">
        <v>0</v>
      </c>
    </row>
    <row r="32" spans="1:9" x14ac:dyDescent="0.2">
      <c r="A32" s="213" t="s">
        <v>397</v>
      </c>
      <c r="B32" s="213"/>
      <c r="C32" s="213"/>
      <c r="D32" s="213"/>
      <c r="E32" s="213"/>
      <c r="F32" s="213"/>
      <c r="G32" s="86">
        <v>24</v>
      </c>
      <c r="H32" s="99">
        <v>0</v>
      </c>
      <c r="I32" s="99">
        <v>0</v>
      </c>
    </row>
    <row r="33" spans="1:9" x14ac:dyDescent="0.2">
      <c r="A33" s="213" t="s">
        <v>231</v>
      </c>
      <c r="B33" s="213"/>
      <c r="C33" s="213"/>
      <c r="D33" s="213"/>
      <c r="E33" s="213"/>
      <c r="F33" s="213"/>
      <c r="G33" s="86">
        <v>25</v>
      </c>
      <c r="H33" s="99">
        <v>0</v>
      </c>
      <c r="I33" s="99">
        <v>0</v>
      </c>
    </row>
    <row r="34" spans="1:9" x14ac:dyDescent="0.2">
      <c r="A34" s="213" t="s">
        <v>232</v>
      </c>
      <c r="B34" s="213"/>
      <c r="C34" s="213"/>
      <c r="D34" s="213"/>
      <c r="E34" s="213"/>
      <c r="F34" s="213"/>
      <c r="G34" s="86">
        <v>26</v>
      </c>
      <c r="H34" s="99">
        <v>0</v>
      </c>
      <c r="I34" s="99">
        <v>0</v>
      </c>
    </row>
    <row r="35" spans="1:9" ht="28.9" customHeight="1" x14ac:dyDescent="0.2">
      <c r="A35" s="206" t="s">
        <v>431</v>
      </c>
      <c r="B35" s="206"/>
      <c r="C35" s="206"/>
      <c r="D35" s="206"/>
      <c r="E35" s="206"/>
      <c r="F35" s="206"/>
      <c r="G35" s="88">
        <v>27</v>
      </c>
      <c r="H35" s="98">
        <f>SUM(H30:H34)</f>
        <v>0</v>
      </c>
      <c r="I35" s="98">
        <f>SUM(I30:I34)</f>
        <v>0</v>
      </c>
    </row>
    <row r="36" spans="1:9" ht="26.45" customHeight="1" x14ac:dyDescent="0.2">
      <c r="A36" s="208" t="s">
        <v>401</v>
      </c>
      <c r="B36" s="208"/>
      <c r="C36" s="208"/>
      <c r="D36" s="208"/>
      <c r="E36" s="208"/>
      <c r="F36" s="208"/>
      <c r="G36" s="88">
        <v>28</v>
      </c>
      <c r="H36" s="98">
        <f>H29+H35</f>
        <v>0</v>
      </c>
      <c r="I36" s="98">
        <f>I29+I35</f>
        <v>0</v>
      </c>
    </row>
    <row r="37" spans="1:9" x14ac:dyDescent="0.2">
      <c r="A37" s="226" t="s">
        <v>202</v>
      </c>
      <c r="B37" s="234"/>
      <c r="C37" s="234"/>
      <c r="D37" s="234"/>
      <c r="E37" s="234"/>
      <c r="F37" s="234"/>
      <c r="G37" s="234">
        <v>0</v>
      </c>
      <c r="H37" s="234"/>
      <c r="I37" s="234"/>
    </row>
    <row r="38" spans="1:9" x14ac:dyDescent="0.2">
      <c r="A38" s="179" t="s">
        <v>233</v>
      </c>
      <c r="B38" s="179"/>
      <c r="C38" s="179"/>
      <c r="D38" s="179"/>
      <c r="E38" s="179"/>
      <c r="F38" s="179"/>
      <c r="G38" s="86">
        <v>29</v>
      </c>
      <c r="H38" s="99">
        <v>0</v>
      </c>
      <c r="I38" s="99">
        <v>0</v>
      </c>
    </row>
    <row r="39" spans="1:9" ht="21.6" customHeight="1" x14ac:dyDescent="0.2">
      <c r="A39" s="179" t="s">
        <v>234</v>
      </c>
      <c r="B39" s="179"/>
      <c r="C39" s="179"/>
      <c r="D39" s="179"/>
      <c r="E39" s="179"/>
      <c r="F39" s="179"/>
      <c r="G39" s="86">
        <v>30</v>
      </c>
      <c r="H39" s="99">
        <v>0</v>
      </c>
      <c r="I39" s="99">
        <v>0</v>
      </c>
    </row>
    <row r="40" spans="1:9" x14ac:dyDescent="0.2">
      <c r="A40" s="179" t="s">
        <v>235</v>
      </c>
      <c r="B40" s="179"/>
      <c r="C40" s="179"/>
      <c r="D40" s="179"/>
      <c r="E40" s="179"/>
      <c r="F40" s="179"/>
      <c r="G40" s="86">
        <v>31</v>
      </c>
      <c r="H40" s="99">
        <v>0</v>
      </c>
      <c r="I40" s="99">
        <v>0</v>
      </c>
    </row>
    <row r="41" spans="1:9" x14ac:dyDescent="0.2">
      <c r="A41" s="179" t="s">
        <v>236</v>
      </c>
      <c r="B41" s="179"/>
      <c r="C41" s="179"/>
      <c r="D41" s="179"/>
      <c r="E41" s="179"/>
      <c r="F41" s="179"/>
      <c r="G41" s="86">
        <v>32</v>
      </c>
      <c r="H41" s="99">
        <v>0</v>
      </c>
      <c r="I41" s="99">
        <v>0</v>
      </c>
    </row>
    <row r="42" spans="1:9" ht="26.45" customHeight="1" x14ac:dyDescent="0.2">
      <c r="A42" s="206" t="s">
        <v>432</v>
      </c>
      <c r="B42" s="206"/>
      <c r="C42" s="206"/>
      <c r="D42" s="206"/>
      <c r="E42" s="206"/>
      <c r="F42" s="206"/>
      <c r="G42" s="88">
        <v>33</v>
      </c>
      <c r="H42" s="98">
        <f>H41+H40+H39+H38</f>
        <v>0</v>
      </c>
      <c r="I42" s="98">
        <f>I41+I40+I39+I38</f>
        <v>0</v>
      </c>
    </row>
    <row r="43" spans="1:9" ht="22.9" customHeight="1" x14ac:dyDescent="0.2">
      <c r="A43" s="179" t="s">
        <v>237</v>
      </c>
      <c r="B43" s="179"/>
      <c r="C43" s="179"/>
      <c r="D43" s="179"/>
      <c r="E43" s="179"/>
      <c r="F43" s="179"/>
      <c r="G43" s="86">
        <v>34</v>
      </c>
      <c r="H43" s="99">
        <v>0</v>
      </c>
      <c r="I43" s="99">
        <v>0</v>
      </c>
    </row>
    <row r="44" spans="1:9" x14ac:dyDescent="0.2">
      <c r="A44" s="179" t="s">
        <v>238</v>
      </c>
      <c r="B44" s="179"/>
      <c r="C44" s="179"/>
      <c r="D44" s="179"/>
      <c r="E44" s="179"/>
      <c r="F44" s="179"/>
      <c r="G44" s="86">
        <v>35</v>
      </c>
      <c r="H44" s="99">
        <v>0</v>
      </c>
      <c r="I44" s="99">
        <v>0</v>
      </c>
    </row>
    <row r="45" spans="1:9" x14ac:dyDescent="0.2">
      <c r="A45" s="179" t="s">
        <v>239</v>
      </c>
      <c r="B45" s="179"/>
      <c r="C45" s="179"/>
      <c r="D45" s="179"/>
      <c r="E45" s="179"/>
      <c r="F45" s="179"/>
      <c r="G45" s="86">
        <v>36</v>
      </c>
      <c r="H45" s="99">
        <v>0</v>
      </c>
      <c r="I45" s="99">
        <v>0</v>
      </c>
    </row>
    <row r="46" spans="1:9" ht="25.15" customHeight="1" x14ac:dyDescent="0.2">
      <c r="A46" s="179" t="s">
        <v>240</v>
      </c>
      <c r="B46" s="179"/>
      <c r="C46" s="179"/>
      <c r="D46" s="179"/>
      <c r="E46" s="179"/>
      <c r="F46" s="179"/>
      <c r="G46" s="86">
        <v>37</v>
      </c>
      <c r="H46" s="99">
        <v>0</v>
      </c>
      <c r="I46" s="99">
        <v>0</v>
      </c>
    </row>
    <row r="47" spans="1:9" x14ac:dyDescent="0.2">
      <c r="A47" s="179" t="s">
        <v>241</v>
      </c>
      <c r="B47" s="179"/>
      <c r="C47" s="179"/>
      <c r="D47" s="179"/>
      <c r="E47" s="179"/>
      <c r="F47" s="179"/>
      <c r="G47" s="86">
        <v>38</v>
      </c>
      <c r="H47" s="99">
        <v>0</v>
      </c>
      <c r="I47" s="99">
        <v>0</v>
      </c>
    </row>
    <row r="48" spans="1:9" ht="25.15" customHeight="1" x14ac:dyDescent="0.2">
      <c r="A48" s="206" t="s">
        <v>433</v>
      </c>
      <c r="B48" s="206"/>
      <c r="C48" s="206"/>
      <c r="D48" s="206"/>
      <c r="E48" s="206"/>
      <c r="F48" s="206"/>
      <c r="G48" s="88">
        <v>39</v>
      </c>
      <c r="H48" s="98">
        <f>H47+H46+H45+H44+H43</f>
        <v>0</v>
      </c>
      <c r="I48" s="98">
        <f>I47+I46+I45+I44+I43</f>
        <v>0</v>
      </c>
    </row>
    <row r="49" spans="1:9" ht="28.15" customHeight="1" x14ac:dyDescent="0.2">
      <c r="A49" s="208" t="s">
        <v>443</v>
      </c>
      <c r="B49" s="208"/>
      <c r="C49" s="208"/>
      <c r="D49" s="208"/>
      <c r="E49" s="208"/>
      <c r="F49" s="208"/>
      <c r="G49" s="88">
        <v>40</v>
      </c>
      <c r="H49" s="98">
        <f>H48+H42</f>
        <v>0</v>
      </c>
      <c r="I49" s="98">
        <f>I48+I42</f>
        <v>0</v>
      </c>
    </row>
    <row r="50" spans="1:9" x14ac:dyDescent="0.2">
      <c r="A50" s="213" t="s">
        <v>242</v>
      </c>
      <c r="B50" s="213"/>
      <c r="C50" s="213"/>
      <c r="D50" s="213"/>
      <c r="E50" s="213"/>
      <c r="F50" s="213"/>
      <c r="G50" s="86">
        <v>41</v>
      </c>
      <c r="H50" s="99">
        <v>0</v>
      </c>
      <c r="I50" s="99">
        <v>0</v>
      </c>
    </row>
    <row r="51" spans="1:9" ht="24.6" customHeight="1" x14ac:dyDescent="0.2">
      <c r="A51" s="208" t="s">
        <v>402</v>
      </c>
      <c r="B51" s="208"/>
      <c r="C51" s="208"/>
      <c r="D51" s="208"/>
      <c r="E51" s="208"/>
      <c r="F51" s="208"/>
      <c r="G51" s="88">
        <v>42</v>
      </c>
      <c r="H51" s="98">
        <f>H21+H36+H49+H50</f>
        <v>0</v>
      </c>
      <c r="I51" s="98">
        <f>I21+I36+I49+I50</f>
        <v>0</v>
      </c>
    </row>
    <row r="52" spans="1:9" x14ac:dyDescent="0.2">
      <c r="A52" s="227" t="s">
        <v>216</v>
      </c>
      <c r="B52" s="227"/>
      <c r="C52" s="227"/>
      <c r="D52" s="227"/>
      <c r="E52" s="227"/>
      <c r="F52" s="227"/>
      <c r="G52" s="86">
        <v>43</v>
      </c>
      <c r="H52" s="99">
        <v>0</v>
      </c>
      <c r="I52" s="99">
        <v>0</v>
      </c>
    </row>
    <row r="53" spans="1:9" ht="28.9" customHeight="1" x14ac:dyDescent="0.2">
      <c r="A53" s="227" t="s">
        <v>403</v>
      </c>
      <c r="B53" s="227"/>
      <c r="C53" s="227"/>
      <c r="D53" s="227"/>
      <c r="E53" s="227"/>
      <c r="F53" s="227"/>
      <c r="G53" s="86">
        <v>44</v>
      </c>
      <c r="H53" s="104">
        <f>H52+H51</f>
        <v>0</v>
      </c>
      <c r="I53" s="104">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C1" zoomScale="90" zoomScaleNormal="100" zoomScaleSheetLayoutView="90" workbookViewId="0">
      <selection activeCell="M29" sqref="M29"/>
    </sheetView>
  </sheetViews>
  <sheetFormatPr defaultRowHeight="12.75" x14ac:dyDescent="0.2"/>
  <cols>
    <col min="1" max="4" width="9.140625" style="2"/>
    <col min="5" max="5" width="10.28515625" style="2" bestFit="1" customWidth="1"/>
    <col min="6" max="6" width="9.140625" style="2"/>
    <col min="7" max="7" width="10.2851562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4" t="s">
        <v>243</v>
      </c>
      <c r="B1" s="255"/>
      <c r="C1" s="255"/>
      <c r="D1" s="255"/>
      <c r="E1" s="255"/>
      <c r="F1" s="255"/>
      <c r="G1" s="255"/>
      <c r="H1" s="255"/>
      <c r="I1" s="255"/>
      <c r="J1" s="255"/>
      <c r="K1" s="37"/>
    </row>
    <row r="2" spans="1:25" ht="15.75" x14ac:dyDescent="0.2">
      <c r="A2" s="3"/>
      <c r="B2" s="4"/>
      <c r="C2" s="256" t="s">
        <v>244</v>
      </c>
      <c r="D2" s="256"/>
      <c r="E2" s="5">
        <v>44197</v>
      </c>
      <c r="F2" s="6" t="s">
        <v>0</v>
      </c>
      <c r="G2" s="5">
        <v>44561</v>
      </c>
      <c r="H2" s="39"/>
      <c r="I2" s="39"/>
      <c r="J2" s="39"/>
      <c r="K2" s="40"/>
      <c r="X2" s="41" t="s">
        <v>279</v>
      </c>
    </row>
    <row r="3" spans="1:25" ht="13.5" customHeight="1" thickBot="1" x14ac:dyDescent="0.25">
      <c r="A3" s="257" t="s">
        <v>245</v>
      </c>
      <c r="B3" s="258"/>
      <c r="C3" s="258"/>
      <c r="D3" s="258"/>
      <c r="E3" s="258"/>
      <c r="F3" s="258"/>
      <c r="G3" s="261" t="s">
        <v>3</v>
      </c>
      <c r="H3" s="245" t="s">
        <v>246</v>
      </c>
      <c r="I3" s="245"/>
      <c r="J3" s="245"/>
      <c r="K3" s="245"/>
      <c r="L3" s="245"/>
      <c r="M3" s="245"/>
      <c r="N3" s="245"/>
      <c r="O3" s="245"/>
      <c r="P3" s="245"/>
      <c r="Q3" s="245"/>
      <c r="R3" s="245"/>
      <c r="S3" s="245"/>
      <c r="T3" s="245"/>
      <c r="U3" s="245"/>
      <c r="V3" s="245"/>
      <c r="W3" s="245"/>
      <c r="X3" s="245" t="s">
        <v>407</v>
      </c>
      <c r="Y3" s="247" t="s">
        <v>247</v>
      </c>
    </row>
    <row r="4" spans="1:25" ht="90.75" thickBot="1" x14ac:dyDescent="0.25">
      <c r="A4" s="259"/>
      <c r="B4" s="260"/>
      <c r="C4" s="260"/>
      <c r="D4" s="260"/>
      <c r="E4" s="260"/>
      <c r="F4" s="260"/>
      <c r="G4" s="262"/>
      <c r="H4" s="42" t="s">
        <v>248</v>
      </c>
      <c r="I4" s="42" t="s">
        <v>249</v>
      </c>
      <c r="J4" s="42" t="s">
        <v>250</v>
      </c>
      <c r="K4" s="42" t="s">
        <v>251</v>
      </c>
      <c r="L4" s="42" t="s">
        <v>252</v>
      </c>
      <c r="M4" s="42" t="s">
        <v>253</v>
      </c>
      <c r="N4" s="42" t="s">
        <v>254</v>
      </c>
      <c r="O4" s="42" t="s">
        <v>255</v>
      </c>
      <c r="P4" s="105" t="s">
        <v>404</v>
      </c>
      <c r="Q4" s="42" t="s">
        <v>256</v>
      </c>
      <c r="R4" s="42" t="s">
        <v>257</v>
      </c>
      <c r="S4" s="105" t="s">
        <v>405</v>
      </c>
      <c r="T4" s="105" t="s">
        <v>406</v>
      </c>
      <c r="U4" s="42" t="s">
        <v>258</v>
      </c>
      <c r="V4" s="42" t="s">
        <v>259</v>
      </c>
      <c r="W4" s="42" t="s">
        <v>260</v>
      </c>
      <c r="X4" s="246"/>
      <c r="Y4" s="248"/>
    </row>
    <row r="5" spans="1:25" ht="22.5" x14ac:dyDescent="0.2">
      <c r="A5" s="249">
        <v>1</v>
      </c>
      <c r="B5" s="250"/>
      <c r="C5" s="250"/>
      <c r="D5" s="250"/>
      <c r="E5" s="250"/>
      <c r="F5" s="250"/>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408</v>
      </c>
      <c r="V5" s="43" t="s">
        <v>291</v>
      </c>
      <c r="W5" s="43" t="s">
        <v>409</v>
      </c>
      <c r="X5" s="43">
        <v>19</v>
      </c>
      <c r="Y5" s="45" t="s">
        <v>410</v>
      </c>
    </row>
    <row r="6" spans="1:25" x14ac:dyDescent="0.2">
      <c r="A6" s="251" t="s">
        <v>261</v>
      </c>
      <c r="B6" s="251"/>
      <c r="C6" s="251"/>
      <c r="D6" s="251"/>
      <c r="E6" s="251"/>
      <c r="F6" s="251"/>
      <c r="G6" s="251"/>
      <c r="H6" s="251"/>
      <c r="I6" s="251"/>
      <c r="J6" s="251"/>
      <c r="K6" s="251"/>
      <c r="L6" s="251"/>
      <c r="M6" s="251"/>
      <c r="N6" s="252"/>
      <c r="O6" s="252"/>
      <c r="P6" s="252"/>
      <c r="Q6" s="252"/>
      <c r="R6" s="252"/>
      <c r="S6" s="252"/>
      <c r="T6" s="252"/>
      <c r="U6" s="252"/>
      <c r="V6" s="252"/>
      <c r="W6" s="252"/>
      <c r="X6" s="252"/>
      <c r="Y6" s="253"/>
    </row>
    <row r="7" spans="1:25" x14ac:dyDescent="0.2">
      <c r="A7" s="243" t="s">
        <v>294</v>
      </c>
      <c r="B7" s="243"/>
      <c r="C7" s="243"/>
      <c r="D7" s="243"/>
      <c r="E7" s="243"/>
      <c r="F7" s="243"/>
      <c r="G7" s="8">
        <v>1</v>
      </c>
      <c r="H7" s="46">
        <v>247193050</v>
      </c>
      <c r="I7" s="46">
        <v>86141670</v>
      </c>
      <c r="J7" s="46">
        <v>11486600</v>
      </c>
      <c r="K7" s="46">
        <v>8465950</v>
      </c>
      <c r="L7" s="46">
        <v>8465950</v>
      </c>
      <c r="M7" s="46">
        <v>32188407</v>
      </c>
      <c r="N7" s="46">
        <v>0</v>
      </c>
      <c r="O7" s="46">
        <v>40706979</v>
      </c>
      <c r="P7" s="46">
        <v>0</v>
      </c>
      <c r="Q7" s="46">
        <v>0</v>
      </c>
      <c r="R7" s="46">
        <v>0</v>
      </c>
      <c r="S7" s="46">
        <v>0</v>
      </c>
      <c r="T7" s="46">
        <v>0</v>
      </c>
      <c r="U7" s="46">
        <v>-393897901</v>
      </c>
      <c r="V7" s="46">
        <v>5800749</v>
      </c>
      <c r="W7" s="47">
        <f>H7+I7+J7+K7-L7+M7+N7+O7+P7+Q7+R7+U7+V7+S7+T7</f>
        <v>29619554</v>
      </c>
      <c r="X7" s="46">
        <v>0</v>
      </c>
      <c r="Y7" s="47">
        <f>W7+X7</f>
        <v>29619554</v>
      </c>
    </row>
    <row r="8" spans="1:25" x14ac:dyDescent="0.2">
      <c r="A8" s="238" t="s">
        <v>262</v>
      </c>
      <c r="B8" s="238"/>
      <c r="C8" s="238"/>
      <c r="D8" s="238"/>
      <c r="E8" s="238"/>
      <c r="F8" s="238"/>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38" t="s">
        <v>263</v>
      </c>
      <c r="B9" s="238"/>
      <c r="C9" s="238"/>
      <c r="D9" s="238"/>
      <c r="E9" s="238"/>
      <c r="F9" s="238"/>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44" t="s">
        <v>295</v>
      </c>
      <c r="B10" s="244"/>
      <c r="C10" s="244"/>
      <c r="D10" s="244"/>
      <c r="E10" s="244"/>
      <c r="F10" s="244"/>
      <c r="G10" s="9">
        <v>4</v>
      </c>
      <c r="H10" s="48">
        <f>H7+H8+H9</f>
        <v>247193050</v>
      </c>
      <c r="I10" s="48">
        <f t="shared" ref="I10:Y10" si="2">I7+I8+I9</f>
        <v>86141670</v>
      </c>
      <c r="J10" s="48">
        <f t="shared" si="2"/>
        <v>11486600</v>
      </c>
      <c r="K10" s="48">
        <f t="shared" si="2"/>
        <v>8465950</v>
      </c>
      <c r="L10" s="48">
        <f t="shared" si="2"/>
        <v>8465950</v>
      </c>
      <c r="M10" s="48">
        <f t="shared" si="2"/>
        <v>32188407</v>
      </c>
      <c r="N10" s="48">
        <f t="shared" si="2"/>
        <v>0</v>
      </c>
      <c r="O10" s="48">
        <f t="shared" si="2"/>
        <v>40706979</v>
      </c>
      <c r="P10" s="48">
        <f t="shared" si="2"/>
        <v>0</v>
      </c>
      <c r="Q10" s="48">
        <f t="shared" si="2"/>
        <v>0</v>
      </c>
      <c r="R10" s="48">
        <f t="shared" si="2"/>
        <v>0</v>
      </c>
      <c r="S10" s="48">
        <f t="shared" si="2"/>
        <v>0</v>
      </c>
      <c r="T10" s="48">
        <f t="shared" si="2"/>
        <v>0</v>
      </c>
      <c r="U10" s="48">
        <f t="shared" si="2"/>
        <v>-393897901</v>
      </c>
      <c r="V10" s="48">
        <f t="shared" si="2"/>
        <v>5800749</v>
      </c>
      <c r="W10" s="48">
        <f t="shared" si="0"/>
        <v>29619554</v>
      </c>
      <c r="X10" s="48">
        <f t="shared" si="2"/>
        <v>0</v>
      </c>
      <c r="Y10" s="48">
        <f t="shared" si="2"/>
        <v>29619554</v>
      </c>
    </row>
    <row r="11" spans="1:25" x14ac:dyDescent="0.2">
      <c r="A11" s="238" t="s">
        <v>264</v>
      </c>
      <c r="B11" s="238"/>
      <c r="C11" s="238"/>
      <c r="D11" s="238"/>
      <c r="E11" s="238"/>
      <c r="F11" s="238"/>
      <c r="G11" s="8">
        <v>5</v>
      </c>
      <c r="H11" s="50">
        <v>0</v>
      </c>
      <c r="I11" s="50">
        <v>0</v>
      </c>
      <c r="J11" s="50">
        <v>0</v>
      </c>
      <c r="K11" s="50">
        <v>0</v>
      </c>
      <c r="L11" s="50">
        <v>0</v>
      </c>
      <c r="M11" s="50">
        <v>0</v>
      </c>
      <c r="N11" s="50">
        <v>0</v>
      </c>
      <c r="O11" s="50">
        <v>0</v>
      </c>
      <c r="P11" s="50">
        <v>0</v>
      </c>
      <c r="Q11" s="50">
        <v>0</v>
      </c>
      <c r="R11" s="50">
        <v>0</v>
      </c>
      <c r="S11" s="46">
        <v>0</v>
      </c>
      <c r="T11" s="46">
        <v>0</v>
      </c>
      <c r="U11" s="50">
        <v>0</v>
      </c>
      <c r="V11" s="46">
        <v>-10011722</v>
      </c>
      <c r="W11" s="47">
        <f t="shared" si="0"/>
        <v>-10011722</v>
      </c>
      <c r="X11" s="46">
        <v>0</v>
      </c>
      <c r="Y11" s="47">
        <f t="shared" ref="Y11:Y29" si="3">W11+X11</f>
        <v>-10011722</v>
      </c>
    </row>
    <row r="12" spans="1:25" x14ac:dyDescent="0.2">
      <c r="A12" s="238" t="s">
        <v>265</v>
      </c>
      <c r="B12" s="238"/>
      <c r="C12" s="238"/>
      <c r="D12" s="238"/>
      <c r="E12" s="238"/>
      <c r="F12" s="238"/>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38" t="s">
        <v>266</v>
      </c>
      <c r="B13" s="238"/>
      <c r="C13" s="238"/>
      <c r="D13" s="238"/>
      <c r="E13" s="238"/>
      <c r="F13" s="238"/>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38" t="s">
        <v>411</v>
      </c>
      <c r="B14" s="238"/>
      <c r="C14" s="238"/>
      <c r="D14" s="238"/>
      <c r="E14" s="238"/>
      <c r="F14" s="238"/>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38" t="s">
        <v>267</v>
      </c>
      <c r="B15" s="238"/>
      <c r="C15" s="238"/>
      <c r="D15" s="238"/>
      <c r="E15" s="238"/>
      <c r="F15" s="238"/>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38" t="s">
        <v>268</v>
      </c>
      <c r="B16" s="238"/>
      <c r="C16" s="238"/>
      <c r="D16" s="238"/>
      <c r="E16" s="238"/>
      <c r="F16" s="238"/>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38" t="s">
        <v>269</v>
      </c>
      <c r="B17" s="238"/>
      <c r="C17" s="238"/>
      <c r="D17" s="238"/>
      <c r="E17" s="238"/>
      <c r="F17" s="238"/>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38" t="s">
        <v>270</v>
      </c>
      <c r="B18" s="238"/>
      <c r="C18" s="238"/>
      <c r="D18" s="238"/>
      <c r="E18" s="238"/>
      <c r="F18" s="238"/>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38" t="s">
        <v>271</v>
      </c>
      <c r="B19" s="238"/>
      <c r="C19" s="238"/>
      <c r="D19" s="238"/>
      <c r="E19" s="238"/>
      <c r="F19" s="238"/>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38" t="s">
        <v>272</v>
      </c>
      <c r="B20" s="238"/>
      <c r="C20" s="238"/>
      <c r="D20" s="238"/>
      <c r="E20" s="238"/>
      <c r="F20" s="238"/>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38" t="s">
        <v>412</v>
      </c>
      <c r="B21" s="238"/>
      <c r="C21" s="238"/>
      <c r="D21" s="238"/>
      <c r="E21" s="238"/>
      <c r="F21" s="238"/>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38" t="s">
        <v>413</v>
      </c>
      <c r="B22" s="238"/>
      <c r="C22" s="238"/>
      <c r="D22" s="238"/>
      <c r="E22" s="238"/>
      <c r="F22" s="238"/>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38" t="s">
        <v>414</v>
      </c>
      <c r="B23" s="238"/>
      <c r="C23" s="238"/>
      <c r="D23" s="238"/>
      <c r="E23" s="238"/>
      <c r="F23" s="238"/>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38" t="s">
        <v>273</v>
      </c>
      <c r="B24" s="238"/>
      <c r="C24" s="238"/>
      <c r="D24" s="238"/>
      <c r="E24" s="238"/>
      <c r="F24" s="238"/>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38" t="s">
        <v>415</v>
      </c>
      <c r="B25" s="238"/>
      <c r="C25" s="238"/>
      <c r="D25" s="238"/>
      <c r="E25" s="238"/>
      <c r="F25" s="238"/>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38" t="s">
        <v>417</v>
      </c>
      <c r="B26" s="238"/>
      <c r="C26" s="238"/>
      <c r="D26" s="238"/>
      <c r="E26" s="238"/>
      <c r="F26" s="238"/>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38" t="s">
        <v>416</v>
      </c>
      <c r="B27" s="238"/>
      <c r="C27" s="238"/>
      <c r="D27" s="238"/>
      <c r="E27" s="238"/>
      <c r="F27" s="238"/>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38" t="s">
        <v>418</v>
      </c>
      <c r="B28" s="238"/>
      <c r="C28" s="238"/>
      <c r="D28" s="238"/>
      <c r="E28" s="238"/>
      <c r="F28" s="238"/>
      <c r="G28" s="8">
        <v>22</v>
      </c>
      <c r="H28" s="46">
        <v>0</v>
      </c>
      <c r="I28" s="46">
        <v>0</v>
      </c>
      <c r="J28" s="46">
        <v>0</v>
      </c>
      <c r="K28" s="46">
        <v>0</v>
      </c>
      <c r="L28" s="46">
        <v>0</v>
      </c>
      <c r="M28" s="46">
        <v>0</v>
      </c>
      <c r="N28" s="46">
        <v>0</v>
      </c>
      <c r="O28" s="46">
        <v>0</v>
      </c>
      <c r="P28" s="46">
        <v>0</v>
      </c>
      <c r="Q28" s="46">
        <v>0</v>
      </c>
      <c r="R28" s="46">
        <v>0</v>
      </c>
      <c r="S28" s="46">
        <v>0</v>
      </c>
      <c r="T28" s="46">
        <v>0</v>
      </c>
      <c r="U28" s="46">
        <v>5800749</v>
      </c>
      <c r="V28" s="46">
        <v>-5800749</v>
      </c>
      <c r="W28" s="47">
        <f t="shared" si="0"/>
        <v>0</v>
      </c>
      <c r="X28" s="46">
        <v>0</v>
      </c>
      <c r="Y28" s="47">
        <f t="shared" si="3"/>
        <v>0</v>
      </c>
    </row>
    <row r="29" spans="1:25" x14ac:dyDescent="0.2">
      <c r="A29" s="238" t="s">
        <v>419</v>
      </c>
      <c r="B29" s="238"/>
      <c r="C29" s="238"/>
      <c r="D29" s="238"/>
      <c r="E29" s="238"/>
      <c r="F29" s="238"/>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39" t="s">
        <v>420</v>
      </c>
      <c r="B30" s="239"/>
      <c r="C30" s="239"/>
      <c r="D30" s="239"/>
      <c r="E30" s="239"/>
      <c r="F30" s="239"/>
      <c r="G30" s="10">
        <v>24</v>
      </c>
      <c r="H30" s="49">
        <f>SUM(H10:H29)</f>
        <v>247193050</v>
      </c>
      <c r="I30" s="49">
        <f t="shared" ref="I30:Y30" si="5">SUM(I10:I29)</f>
        <v>86141670</v>
      </c>
      <c r="J30" s="49">
        <f t="shared" si="5"/>
        <v>11486600</v>
      </c>
      <c r="K30" s="49">
        <f t="shared" si="5"/>
        <v>8465950</v>
      </c>
      <c r="L30" s="49">
        <f t="shared" si="5"/>
        <v>8465950</v>
      </c>
      <c r="M30" s="49">
        <f t="shared" si="5"/>
        <v>32188407</v>
      </c>
      <c r="N30" s="49">
        <f t="shared" si="5"/>
        <v>0</v>
      </c>
      <c r="O30" s="49">
        <f t="shared" si="5"/>
        <v>40706979</v>
      </c>
      <c r="P30" s="49">
        <f t="shared" si="5"/>
        <v>0</v>
      </c>
      <c r="Q30" s="49">
        <f t="shared" si="5"/>
        <v>0</v>
      </c>
      <c r="R30" s="49">
        <f t="shared" si="5"/>
        <v>0</v>
      </c>
      <c r="S30" s="49">
        <f t="shared" si="5"/>
        <v>0</v>
      </c>
      <c r="T30" s="49">
        <f t="shared" si="5"/>
        <v>0</v>
      </c>
      <c r="U30" s="49">
        <f t="shared" si="5"/>
        <v>-388097152</v>
      </c>
      <c r="V30" s="49">
        <f t="shared" si="5"/>
        <v>-10011722</v>
      </c>
      <c r="W30" s="49">
        <f t="shared" si="5"/>
        <v>19607832</v>
      </c>
      <c r="X30" s="49">
        <f t="shared" si="5"/>
        <v>0</v>
      </c>
      <c r="Y30" s="49">
        <f t="shared" si="5"/>
        <v>19607832</v>
      </c>
    </row>
    <row r="31" spans="1:25" x14ac:dyDescent="0.2">
      <c r="A31" s="240" t="s">
        <v>274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1:25" ht="36.75" customHeight="1" x14ac:dyDescent="0.2">
      <c r="A32" s="236" t="s">
        <v>275</v>
      </c>
      <c r="B32" s="236"/>
      <c r="C32" s="236"/>
      <c r="D32" s="236"/>
      <c r="E32" s="236"/>
      <c r="F32" s="236"/>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236" t="s">
        <v>421</v>
      </c>
      <c r="B33" s="236"/>
      <c r="C33" s="236"/>
      <c r="D33" s="236"/>
      <c r="E33" s="236"/>
      <c r="F33" s="236"/>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-10011722</v>
      </c>
      <c r="W33" s="48">
        <f t="shared" si="7"/>
        <v>-10011722</v>
      </c>
      <c r="X33" s="48">
        <f t="shared" si="7"/>
        <v>0</v>
      </c>
      <c r="Y33" s="48">
        <f t="shared" si="7"/>
        <v>-10011722</v>
      </c>
    </row>
    <row r="34" spans="1:25" ht="30.75" customHeight="1" x14ac:dyDescent="0.2">
      <c r="A34" s="237" t="s">
        <v>422</v>
      </c>
      <c r="B34" s="237"/>
      <c r="C34" s="237"/>
      <c r="D34" s="237"/>
      <c r="E34" s="237"/>
      <c r="F34" s="237"/>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5800749</v>
      </c>
      <c r="V34" s="49">
        <f t="shared" si="8"/>
        <v>-5800749</v>
      </c>
      <c r="W34" s="49">
        <f t="shared" si="8"/>
        <v>0</v>
      </c>
      <c r="X34" s="49">
        <f t="shared" si="8"/>
        <v>0</v>
      </c>
      <c r="Y34" s="49">
        <f t="shared" si="8"/>
        <v>0</v>
      </c>
    </row>
    <row r="35" spans="1:25" x14ac:dyDescent="0.2">
      <c r="A35" s="240" t="s">
        <v>276</v>
      </c>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row>
    <row r="36" spans="1:25" x14ac:dyDescent="0.2">
      <c r="A36" s="243" t="s">
        <v>296</v>
      </c>
      <c r="B36" s="243"/>
      <c r="C36" s="243"/>
      <c r="D36" s="243"/>
      <c r="E36" s="243"/>
      <c r="F36" s="243"/>
      <c r="G36" s="8">
        <v>28</v>
      </c>
      <c r="H36" s="46">
        <v>247193050</v>
      </c>
      <c r="I36" s="46">
        <v>86141670</v>
      </c>
      <c r="J36" s="46">
        <v>11486600</v>
      </c>
      <c r="K36" s="46">
        <v>8465950</v>
      </c>
      <c r="L36" s="46">
        <v>8465950</v>
      </c>
      <c r="M36" s="46">
        <v>32188407</v>
      </c>
      <c r="N36" s="46">
        <v>0</v>
      </c>
      <c r="O36" s="46">
        <v>40706979</v>
      </c>
      <c r="P36" s="46">
        <v>0</v>
      </c>
      <c r="Q36" s="46">
        <v>0</v>
      </c>
      <c r="R36" s="46">
        <v>0</v>
      </c>
      <c r="S36" s="46">
        <v>0</v>
      </c>
      <c r="T36" s="46">
        <v>0</v>
      </c>
      <c r="U36" s="46">
        <v>-388097152</v>
      </c>
      <c r="V36" s="46">
        <v>-10011722</v>
      </c>
      <c r="W36" s="47">
        <f>H36+I36+J36+K36-L36+M36+N36+O36+P36+Q36+R36+U36+V36+S36+T36</f>
        <v>19607832</v>
      </c>
      <c r="X36" s="46">
        <v>0</v>
      </c>
      <c r="Y36" s="47">
        <f t="shared" ref="Y36:Y38" si="9">W36+X36</f>
        <v>19607832</v>
      </c>
    </row>
    <row r="37" spans="1:25" x14ac:dyDescent="0.2">
      <c r="A37" s="238" t="s">
        <v>262</v>
      </c>
      <c r="B37" s="238"/>
      <c r="C37" s="238"/>
      <c r="D37" s="238"/>
      <c r="E37" s="238"/>
      <c r="F37" s="238"/>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38" t="s">
        <v>263</v>
      </c>
      <c r="B38" s="238"/>
      <c r="C38" s="238"/>
      <c r="D38" s="238"/>
      <c r="E38" s="238"/>
      <c r="F38" s="238"/>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44" t="s">
        <v>423</v>
      </c>
      <c r="B39" s="244"/>
      <c r="C39" s="244"/>
      <c r="D39" s="244"/>
      <c r="E39" s="244"/>
      <c r="F39" s="244"/>
      <c r="G39" s="9">
        <v>31</v>
      </c>
      <c r="H39" s="48">
        <f>H36+H37+H38</f>
        <v>247193050</v>
      </c>
      <c r="I39" s="48">
        <f t="shared" ref="I39:Y39" si="11">I36+I37+I38</f>
        <v>86141670</v>
      </c>
      <c r="J39" s="48">
        <f t="shared" si="11"/>
        <v>11486600</v>
      </c>
      <c r="K39" s="48">
        <f t="shared" si="11"/>
        <v>8465950</v>
      </c>
      <c r="L39" s="48">
        <f t="shared" si="11"/>
        <v>8465950</v>
      </c>
      <c r="M39" s="48">
        <f t="shared" si="11"/>
        <v>32188407</v>
      </c>
      <c r="N39" s="48">
        <f t="shared" si="11"/>
        <v>0</v>
      </c>
      <c r="O39" s="48">
        <f t="shared" si="11"/>
        <v>40706979</v>
      </c>
      <c r="P39" s="48">
        <f t="shared" si="11"/>
        <v>0</v>
      </c>
      <c r="Q39" s="48">
        <f t="shared" si="11"/>
        <v>0</v>
      </c>
      <c r="R39" s="48">
        <f t="shared" si="11"/>
        <v>0</v>
      </c>
      <c r="S39" s="48">
        <f t="shared" si="11"/>
        <v>0</v>
      </c>
      <c r="T39" s="48">
        <f t="shared" si="11"/>
        <v>0</v>
      </c>
      <c r="U39" s="48">
        <f t="shared" si="11"/>
        <v>-388097152</v>
      </c>
      <c r="V39" s="48">
        <f t="shared" si="11"/>
        <v>-10011722</v>
      </c>
      <c r="W39" s="48">
        <f t="shared" si="11"/>
        <v>19607832</v>
      </c>
      <c r="X39" s="48">
        <f t="shared" si="11"/>
        <v>0</v>
      </c>
      <c r="Y39" s="48">
        <f t="shared" si="11"/>
        <v>19607832</v>
      </c>
    </row>
    <row r="40" spans="1:25" x14ac:dyDescent="0.2">
      <c r="A40" s="238" t="s">
        <v>264</v>
      </c>
      <c r="B40" s="238"/>
      <c r="C40" s="238"/>
      <c r="D40" s="238"/>
      <c r="E40" s="238"/>
      <c r="F40" s="238"/>
      <c r="G40" s="8">
        <v>32</v>
      </c>
      <c r="H40" s="50">
        <v>0</v>
      </c>
      <c r="I40" s="50">
        <v>0</v>
      </c>
      <c r="J40" s="50">
        <v>0</v>
      </c>
      <c r="K40" s="50">
        <v>0</v>
      </c>
      <c r="L40" s="50">
        <v>0</v>
      </c>
      <c r="M40" s="50">
        <v>0</v>
      </c>
      <c r="N40" s="50">
        <v>0</v>
      </c>
      <c r="O40" s="50">
        <v>0</v>
      </c>
      <c r="P40" s="50">
        <v>0</v>
      </c>
      <c r="Q40" s="50">
        <v>0</v>
      </c>
      <c r="R40" s="50">
        <v>0</v>
      </c>
      <c r="S40" s="46">
        <v>0</v>
      </c>
      <c r="T40" s="46">
        <v>0</v>
      </c>
      <c r="U40" s="50">
        <v>0</v>
      </c>
      <c r="V40" s="46">
        <v>11434096</v>
      </c>
      <c r="W40" s="47">
        <f t="shared" si="10"/>
        <v>11434096</v>
      </c>
      <c r="X40" s="46">
        <v>0</v>
      </c>
      <c r="Y40" s="47">
        <f t="shared" ref="Y40:Y58" si="12">W40+X40</f>
        <v>11434096</v>
      </c>
    </row>
    <row r="41" spans="1:25" x14ac:dyDescent="0.2">
      <c r="A41" s="238" t="s">
        <v>265</v>
      </c>
      <c r="B41" s="238"/>
      <c r="C41" s="238"/>
      <c r="D41" s="238"/>
      <c r="E41" s="238"/>
      <c r="F41" s="238"/>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38" t="s">
        <v>277</v>
      </c>
      <c r="B42" s="238"/>
      <c r="C42" s="238"/>
      <c r="D42" s="238"/>
      <c r="E42" s="238"/>
      <c r="F42" s="238"/>
      <c r="G42" s="8">
        <v>34</v>
      </c>
      <c r="H42" s="50">
        <v>0</v>
      </c>
      <c r="I42" s="50">
        <v>0</v>
      </c>
      <c r="J42" s="50">
        <v>0</v>
      </c>
      <c r="K42" s="50">
        <v>0</v>
      </c>
      <c r="L42" s="50">
        <v>0</v>
      </c>
      <c r="M42" s="50">
        <v>0</v>
      </c>
      <c r="N42" s="50">
        <v>0</v>
      </c>
      <c r="O42" s="46">
        <v>2501136</v>
      </c>
      <c r="P42" s="50">
        <v>0</v>
      </c>
      <c r="Q42" s="50">
        <v>0</v>
      </c>
      <c r="R42" s="50">
        <v>0</v>
      </c>
      <c r="S42" s="46">
        <v>0</v>
      </c>
      <c r="T42" s="46">
        <v>0</v>
      </c>
      <c r="U42" s="46">
        <v>0</v>
      </c>
      <c r="V42" s="46">
        <v>0</v>
      </c>
      <c r="W42" s="47">
        <f t="shared" si="10"/>
        <v>2501136</v>
      </c>
      <c r="X42" s="46">
        <v>0</v>
      </c>
      <c r="Y42" s="47">
        <f t="shared" si="12"/>
        <v>2501136</v>
      </c>
    </row>
    <row r="43" spans="1:25" ht="37.5" customHeight="1" x14ac:dyDescent="0.2">
      <c r="A43" s="238" t="s">
        <v>411</v>
      </c>
      <c r="B43" s="238"/>
      <c r="C43" s="238"/>
      <c r="D43" s="238"/>
      <c r="E43" s="238"/>
      <c r="F43" s="238"/>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38" t="s">
        <v>267</v>
      </c>
      <c r="B44" s="238"/>
      <c r="C44" s="238"/>
      <c r="D44" s="238"/>
      <c r="E44" s="238"/>
      <c r="F44" s="238"/>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38" t="s">
        <v>268</v>
      </c>
      <c r="B45" s="238"/>
      <c r="C45" s="238"/>
      <c r="D45" s="238"/>
      <c r="E45" s="238"/>
      <c r="F45" s="238"/>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38" t="s">
        <v>278</v>
      </c>
      <c r="B46" s="238"/>
      <c r="C46" s="238"/>
      <c r="D46" s="238"/>
      <c r="E46" s="238"/>
      <c r="F46" s="238"/>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38" t="s">
        <v>270</v>
      </c>
      <c r="B47" s="238"/>
      <c r="C47" s="238"/>
      <c r="D47" s="238"/>
      <c r="E47" s="238"/>
      <c r="F47" s="238"/>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38" t="s">
        <v>271</v>
      </c>
      <c r="B48" s="238"/>
      <c r="C48" s="238"/>
      <c r="D48" s="238"/>
      <c r="E48" s="238"/>
      <c r="F48" s="238"/>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38" t="s">
        <v>272</v>
      </c>
      <c r="B49" s="238"/>
      <c r="C49" s="238"/>
      <c r="D49" s="238"/>
      <c r="E49" s="238"/>
      <c r="F49" s="238"/>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38" t="s">
        <v>412</v>
      </c>
      <c r="B50" s="238"/>
      <c r="C50" s="238"/>
      <c r="D50" s="238"/>
      <c r="E50" s="238"/>
      <c r="F50" s="238"/>
      <c r="G50" s="8">
        <v>42</v>
      </c>
      <c r="H50" s="46">
        <v>-244721120</v>
      </c>
      <c r="I50" s="46">
        <v>-86141670</v>
      </c>
      <c r="J50" s="46">
        <v>-11486600</v>
      </c>
      <c r="K50" s="46">
        <v>-428</v>
      </c>
      <c r="L50" s="46">
        <v>-428</v>
      </c>
      <c r="M50" s="46">
        <v>-32188407</v>
      </c>
      <c r="N50" s="46">
        <v>0</v>
      </c>
      <c r="O50" s="46">
        <v>0</v>
      </c>
      <c r="P50" s="46">
        <v>0</v>
      </c>
      <c r="Q50" s="46">
        <v>0</v>
      </c>
      <c r="R50" s="46">
        <v>0</v>
      </c>
      <c r="S50" s="46">
        <v>0</v>
      </c>
      <c r="T50" s="46">
        <v>0</v>
      </c>
      <c r="U50" s="46">
        <v>374537796</v>
      </c>
      <c r="V50" s="46">
        <v>0</v>
      </c>
      <c r="W50" s="47">
        <f t="shared" si="10"/>
        <v>-1</v>
      </c>
      <c r="X50" s="46">
        <v>0</v>
      </c>
      <c r="Y50" s="47">
        <f t="shared" si="12"/>
        <v>-1</v>
      </c>
    </row>
    <row r="51" spans="1:25" ht="26.25" customHeight="1" x14ac:dyDescent="0.2">
      <c r="A51" s="238" t="s">
        <v>413</v>
      </c>
      <c r="B51" s="238"/>
      <c r="C51" s="238"/>
      <c r="D51" s="238"/>
      <c r="E51" s="238"/>
      <c r="F51" s="238"/>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38" t="s">
        <v>414</v>
      </c>
      <c r="B52" s="238"/>
      <c r="C52" s="238"/>
      <c r="D52" s="238"/>
      <c r="E52" s="238"/>
      <c r="F52" s="238"/>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38" t="s">
        <v>273</v>
      </c>
      <c r="B53" s="238"/>
      <c r="C53" s="238"/>
      <c r="D53" s="238"/>
      <c r="E53" s="238"/>
      <c r="F53" s="238"/>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38" t="s">
        <v>415</v>
      </c>
      <c r="B54" s="238"/>
      <c r="C54" s="238"/>
      <c r="D54" s="238"/>
      <c r="E54" s="238"/>
      <c r="F54" s="238"/>
      <c r="G54" s="8">
        <v>46</v>
      </c>
      <c r="H54" s="46">
        <v>410000000</v>
      </c>
      <c r="I54" s="46">
        <v>0</v>
      </c>
      <c r="J54" s="46">
        <v>0</v>
      </c>
      <c r="K54" s="46">
        <v>0</v>
      </c>
      <c r="L54" s="46">
        <v>0</v>
      </c>
      <c r="M54" s="46">
        <v>0</v>
      </c>
      <c r="N54" s="46">
        <v>0</v>
      </c>
      <c r="O54" s="46">
        <v>0</v>
      </c>
      <c r="P54" s="46">
        <v>0</v>
      </c>
      <c r="Q54" s="46">
        <v>0</v>
      </c>
      <c r="R54" s="46">
        <v>0</v>
      </c>
      <c r="S54" s="46">
        <v>0</v>
      </c>
      <c r="T54" s="46">
        <v>0</v>
      </c>
      <c r="U54" s="46">
        <v>0</v>
      </c>
      <c r="V54" s="46">
        <v>0</v>
      </c>
      <c r="W54" s="47">
        <f t="shared" si="10"/>
        <v>410000000</v>
      </c>
      <c r="X54" s="46">
        <v>0</v>
      </c>
      <c r="Y54" s="47">
        <f t="shared" si="12"/>
        <v>410000000</v>
      </c>
    </row>
    <row r="55" spans="1:25" x14ac:dyDescent="0.2">
      <c r="A55" s="238" t="s">
        <v>424</v>
      </c>
      <c r="B55" s="238"/>
      <c r="C55" s="238"/>
      <c r="D55" s="238"/>
      <c r="E55" s="238"/>
      <c r="F55" s="238"/>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38" t="s">
        <v>416</v>
      </c>
      <c r="B56" s="238"/>
      <c r="C56" s="238"/>
      <c r="D56" s="238"/>
      <c r="E56" s="238"/>
      <c r="F56" s="238"/>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38" t="s">
        <v>425</v>
      </c>
      <c r="B57" s="238"/>
      <c r="C57" s="238"/>
      <c r="D57" s="238"/>
      <c r="E57" s="238"/>
      <c r="F57" s="238"/>
      <c r="G57" s="8">
        <v>49</v>
      </c>
      <c r="H57" s="46">
        <v>0</v>
      </c>
      <c r="I57" s="46">
        <v>0</v>
      </c>
      <c r="J57" s="46">
        <v>0</v>
      </c>
      <c r="K57" s="46">
        <v>0</v>
      </c>
      <c r="L57" s="46">
        <v>0</v>
      </c>
      <c r="M57" s="46">
        <v>0</v>
      </c>
      <c r="N57" s="46">
        <v>0</v>
      </c>
      <c r="O57" s="46">
        <v>0</v>
      </c>
      <c r="P57" s="46">
        <v>0</v>
      </c>
      <c r="Q57" s="46">
        <v>0</v>
      </c>
      <c r="R57" s="46">
        <v>0</v>
      </c>
      <c r="S57" s="46">
        <v>0</v>
      </c>
      <c r="T57" s="46">
        <v>0</v>
      </c>
      <c r="U57" s="46">
        <v>-10011722</v>
      </c>
      <c r="V57" s="46">
        <v>10011722</v>
      </c>
      <c r="W57" s="47">
        <f t="shared" si="10"/>
        <v>0</v>
      </c>
      <c r="X57" s="46">
        <v>0</v>
      </c>
      <c r="Y57" s="47">
        <f t="shared" si="12"/>
        <v>0</v>
      </c>
    </row>
    <row r="58" spans="1:25" x14ac:dyDescent="0.2">
      <c r="A58" s="238" t="s">
        <v>419</v>
      </c>
      <c r="B58" s="238"/>
      <c r="C58" s="238"/>
      <c r="D58" s="238"/>
      <c r="E58" s="238"/>
      <c r="F58" s="238"/>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39" t="s">
        <v>426</v>
      </c>
      <c r="B59" s="239"/>
      <c r="C59" s="239"/>
      <c r="D59" s="239"/>
      <c r="E59" s="239"/>
      <c r="F59" s="239"/>
      <c r="G59" s="10">
        <v>51</v>
      </c>
      <c r="H59" s="49">
        <f>SUM(H39:H58)</f>
        <v>412471930</v>
      </c>
      <c r="I59" s="49">
        <f t="shared" ref="I59:Y59" si="13">SUM(I39:I58)</f>
        <v>0</v>
      </c>
      <c r="J59" s="49">
        <f t="shared" si="13"/>
        <v>0</v>
      </c>
      <c r="K59" s="49">
        <f t="shared" si="13"/>
        <v>8465522</v>
      </c>
      <c r="L59" s="49">
        <f t="shared" si="13"/>
        <v>8465522</v>
      </c>
      <c r="M59" s="49">
        <f t="shared" si="13"/>
        <v>0</v>
      </c>
      <c r="N59" s="49">
        <f t="shared" si="13"/>
        <v>0</v>
      </c>
      <c r="O59" s="49">
        <f t="shared" si="13"/>
        <v>43208115</v>
      </c>
      <c r="P59" s="49">
        <f t="shared" si="13"/>
        <v>0</v>
      </c>
      <c r="Q59" s="49">
        <f t="shared" si="13"/>
        <v>0</v>
      </c>
      <c r="R59" s="49">
        <f t="shared" si="13"/>
        <v>0</v>
      </c>
      <c r="S59" s="49">
        <f t="shared" si="13"/>
        <v>0</v>
      </c>
      <c r="T59" s="49">
        <f t="shared" si="13"/>
        <v>0</v>
      </c>
      <c r="U59" s="49">
        <f t="shared" si="13"/>
        <v>-23571078</v>
      </c>
      <c r="V59" s="49">
        <f t="shared" si="13"/>
        <v>11434096</v>
      </c>
      <c r="W59" s="49">
        <f t="shared" si="13"/>
        <v>443543063</v>
      </c>
      <c r="X59" s="49">
        <f t="shared" si="13"/>
        <v>0</v>
      </c>
      <c r="Y59" s="49">
        <f t="shared" si="13"/>
        <v>443543063</v>
      </c>
    </row>
    <row r="60" spans="1:25" x14ac:dyDescent="0.2">
      <c r="A60" s="240" t="s">
        <v>274</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row>
    <row r="61" spans="1:25" ht="31.5" customHeight="1" x14ac:dyDescent="0.2">
      <c r="A61" s="236" t="s">
        <v>427</v>
      </c>
      <c r="B61" s="236"/>
      <c r="C61" s="236"/>
      <c r="D61" s="236"/>
      <c r="E61" s="236"/>
      <c r="F61" s="236"/>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2501136</v>
      </c>
      <c r="P61" s="48">
        <f t="shared" si="14"/>
        <v>0</v>
      </c>
      <c r="Q61" s="48">
        <f t="shared" si="14"/>
        <v>0</v>
      </c>
      <c r="R61" s="48">
        <f t="shared" si="14"/>
        <v>0</v>
      </c>
      <c r="S61" s="48">
        <f t="shared" si="14"/>
        <v>0</v>
      </c>
      <c r="T61" s="48">
        <f t="shared" si="14"/>
        <v>0</v>
      </c>
      <c r="U61" s="48">
        <f t="shared" si="14"/>
        <v>0</v>
      </c>
      <c r="V61" s="48">
        <f t="shared" si="14"/>
        <v>0</v>
      </c>
      <c r="W61" s="48">
        <f t="shared" si="14"/>
        <v>2501136</v>
      </c>
      <c r="X61" s="48">
        <f t="shared" si="14"/>
        <v>0</v>
      </c>
      <c r="Y61" s="48">
        <f t="shared" si="14"/>
        <v>2501136</v>
      </c>
    </row>
    <row r="62" spans="1:25" ht="27.75" customHeight="1" x14ac:dyDescent="0.2">
      <c r="A62" s="236" t="s">
        <v>428</v>
      </c>
      <c r="B62" s="236"/>
      <c r="C62" s="236"/>
      <c r="D62" s="236"/>
      <c r="E62" s="236"/>
      <c r="F62" s="236"/>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2501136</v>
      </c>
      <c r="P62" s="48">
        <f t="shared" si="15"/>
        <v>0</v>
      </c>
      <c r="Q62" s="48">
        <f t="shared" si="15"/>
        <v>0</v>
      </c>
      <c r="R62" s="48">
        <f t="shared" si="15"/>
        <v>0</v>
      </c>
      <c r="S62" s="48">
        <f t="shared" si="15"/>
        <v>0</v>
      </c>
      <c r="T62" s="48">
        <f t="shared" si="15"/>
        <v>0</v>
      </c>
      <c r="U62" s="48">
        <f t="shared" si="15"/>
        <v>0</v>
      </c>
      <c r="V62" s="48">
        <f t="shared" si="15"/>
        <v>11434096</v>
      </c>
      <c r="W62" s="48">
        <f t="shared" si="15"/>
        <v>13935232</v>
      </c>
      <c r="X62" s="48">
        <f t="shared" si="15"/>
        <v>0</v>
      </c>
      <c r="Y62" s="48">
        <f t="shared" si="15"/>
        <v>13935232</v>
      </c>
    </row>
    <row r="63" spans="1:25" ht="29.25" customHeight="1" x14ac:dyDescent="0.2">
      <c r="A63" s="237" t="s">
        <v>429</v>
      </c>
      <c r="B63" s="237"/>
      <c r="C63" s="237"/>
      <c r="D63" s="237"/>
      <c r="E63" s="237"/>
      <c r="F63" s="237"/>
      <c r="G63" s="10">
        <v>54</v>
      </c>
      <c r="H63" s="49">
        <f>SUM(H50:H58)</f>
        <v>165278880</v>
      </c>
      <c r="I63" s="49">
        <f t="shared" ref="I63:Y63" si="16">SUM(I50:I58)</f>
        <v>-86141670</v>
      </c>
      <c r="J63" s="49">
        <f t="shared" si="16"/>
        <v>-11486600</v>
      </c>
      <c r="K63" s="49">
        <f t="shared" si="16"/>
        <v>-428</v>
      </c>
      <c r="L63" s="49">
        <f t="shared" si="16"/>
        <v>-428</v>
      </c>
      <c r="M63" s="49">
        <f t="shared" si="16"/>
        <v>-32188407</v>
      </c>
      <c r="N63" s="49">
        <f t="shared" si="16"/>
        <v>0</v>
      </c>
      <c r="O63" s="49">
        <f t="shared" si="16"/>
        <v>0</v>
      </c>
      <c r="P63" s="49">
        <f t="shared" si="16"/>
        <v>0</v>
      </c>
      <c r="Q63" s="49">
        <f t="shared" si="16"/>
        <v>0</v>
      </c>
      <c r="R63" s="49">
        <f t="shared" si="16"/>
        <v>0</v>
      </c>
      <c r="S63" s="49">
        <f t="shared" si="16"/>
        <v>0</v>
      </c>
      <c r="T63" s="49">
        <f t="shared" si="16"/>
        <v>0</v>
      </c>
      <c r="U63" s="49">
        <f t="shared" si="16"/>
        <v>364526074</v>
      </c>
      <c r="V63" s="49">
        <f t="shared" si="16"/>
        <v>10011722</v>
      </c>
      <c r="W63" s="49">
        <f t="shared" si="16"/>
        <v>409999999</v>
      </c>
      <c r="X63" s="49">
        <f t="shared" si="16"/>
        <v>0</v>
      </c>
      <c r="Y63" s="49">
        <f t="shared" si="16"/>
        <v>409999999</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
  <sheetViews>
    <sheetView zoomScale="70" zoomScaleNormal="70" zoomScaleSheetLayoutView="85" workbookViewId="0">
      <selection activeCell="C2" sqref="C2"/>
    </sheetView>
  </sheetViews>
  <sheetFormatPr defaultRowHeight="12.75" x14ac:dyDescent="0.2"/>
  <cols>
    <col min="1" max="1" width="136.140625" customWidth="1"/>
    <col min="2" max="2" width="21.85546875" customWidth="1"/>
    <col min="3" max="3" width="15" customWidth="1"/>
    <col min="4" max="7" width="13.85546875" customWidth="1"/>
    <col min="8" max="8" width="15" customWidth="1"/>
    <col min="9" max="9" width="29.7109375" customWidth="1"/>
  </cols>
  <sheetData>
    <row r="1" spans="1:10" ht="322.5" customHeight="1" x14ac:dyDescent="0.2">
      <c r="A1" s="111" t="s">
        <v>467</v>
      </c>
      <c r="B1" s="111"/>
      <c r="C1" s="111"/>
      <c r="D1" s="111"/>
      <c r="E1" s="111"/>
      <c r="F1" s="111"/>
      <c r="G1" s="111"/>
      <c r="H1" s="111"/>
      <c r="I1" s="111"/>
      <c r="J1" s="111"/>
    </row>
    <row r="2" spans="1:10" ht="409.5" customHeight="1" x14ac:dyDescent="0.2">
      <c r="A2" s="111"/>
      <c r="B2" s="111"/>
      <c r="C2" s="111"/>
      <c r="D2" s="111"/>
      <c r="E2" s="111"/>
      <c r="F2" s="111"/>
      <c r="G2" s="111"/>
      <c r="H2" s="111"/>
      <c r="I2" s="111"/>
      <c r="J2" s="111"/>
    </row>
    <row r="3" spans="1:10" x14ac:dyDescent="0.2">
      <c r="A3" s="111"/>
      <c r="B3" s="111"/>
      <c r="C3" s="111"/>
      <c r="D3" s="111"/>
      <c r="E3" s="111"/>
      <c r="F3" s="111"/>
      <c r="G3" s="111"/>
      <c r="H3" s="111"/>
      <c r="I3" s="111"/>
      <c r="J3" s="111"/>
    </row>
    <row r="4" spans="1:10" x14ac:dyDescent="0.2">
      <c r="A4" s="111"/>
      <c r="B4" s="111"/>
      <c r="C4" s="111"/>
      <c r="D4" s="111"/>
      <c r="E4" s="111"/>
      <c r="F4" s="111"/>
      <c r="G4" s="111"/>
      <c r="H4" s="111"/>
      <c r="I4" s="111"/>
      <c r="J4" s="111"/>
    </row>
    <row r="5" spans="1:10" x14ac:dyDescent="0.2">
      <c r="A5" s="111"/>
      <c r="B5" s="111"/>
      <c r="C5" s="111"/>
      <c r="D5" s="111"/>
      <c r="E5" s="111"/>
      <c r="F5" s="111"/>
      <c r="G5" s="111"/>
      <c r="H5" s="111"/>
      <c r="I5" s="111"/>
      <c r="J5" s="111"/>
    </row>
    <row r="6" spans="1:10" ht="178.5" customHeight="1" x14ac:dyDescent="0.2">
      <c r="A6" s="111"/>
      <c r="B6" s="111"/>
      <c r="C6" s="111"/>
      <c r="D6" s="111"/>
      <c r="E6" s="111"/>
      <c r="F6" s="111"/>
      <c r="G6" s="111"/>
      <c r="H6" s="111"/>
      <c r="I6" s="111"/>
      <c r="J6" s="111"/>
    </row>
    <row r="7" spans="1:10" x14ac:dyDescent="0.2">
      <c r="A7" s="111"/>
      <c r="B7" s="111"/>
      <c r="C7" s="111"/>
      <c r="D7" s="111"/>
      <c r="E7" s="111"/>
      <c r="F7" s="111"/>
      <c r="G7" s="111"/>
      <c r="H7" s="111"/>
      <c r="I7" s="111"/>
      <c r="J7" s="111"/>
    </row>
    <row r="8" spans="1:10" x14ac:dyDescent="0.2">
      <c r="A8" s="111"/>
      <c r="B8" s="111"/>
      <c r="C8" s="111"/>
      <c r="D8" s="111"/>
      <c r="E8" s="111"/>
      <c r="F8" s="111"/>
      <c r="G8" s="111"/>
      <c r="H8" s="111"/>
      <c r="I8" s="111"/>
      <c r="J8" s="111"/>
    </row>
    <row r="9" spans="1:10" x14ac:dyDescent="0.2">
      <c r="A9" s="111"/>
      <c r="B9" s="111"/>
      <c r="C9" s="111"/>
      <c r="D9" s="111"/>
      <c r="E9" s="111"/>
      <c r="F9" s="111"/>
      <c r="G9" s="111"/>
      <c r="H9" s="111"/>
      <c r="I9" s="111"/>
      <c r="J9" s="111"/>
    </row>
    <row r="10" spans="1:10" ht="22.5" customHeight="1" x14ac:dyDescent="0.2">
      <c r="A10" s="111"/>
      <c r="B10" s="111"/>
      <c r="C10" s="111"/>
      <c r="D10" s="111"/>
      <c r="E10" s="111"/>
      <c r="F10" s="111"/>
      <c r="G10" s="111"/>
      <c r="H10" s="111"/>
      <c r="I10" s="111"/>
      <c r="J10" s="111"/>
    </row>
    <row r="11" spans="1:10" x14ac:dyDescent="0.2">
      <c r="A11" s="111"/>
      <c r="B11" s="111"/>
      <c r="C11" s="111"/>
      <c r="D11" s="111"/>
      <c r="E11" s="111"/>
      <c r="F11" s="111"/>
      <c r="G11" s="111"/>
      <c r="H11" s="111"/>
      <c r="I11" s="111"/>
      <c r="J11" s="111"/>
    </row>
    <row r="12" spans="1:10" ht="26.25" customHeight="1" x14ac:dyDescent="0.2">
      <c r="A12" s="111"/>
      <c r="B12" s="111"/>
      <c r="C12" s="111"/>
      <c r="D12" s="111"/>
      <c r="E12" s="111"/>
      <c r="F12" s="111"/>
      <c r="G12" s="111"/>
      <c r="H12" s="111"/>
      <c r="I12" s="111"/>
      <c r="J12" s="111"/>
    </row>
    <row r="13" spans="1:10" ht="29.25" customHeight="1" x14ac:dyDescent="0.2">
      <c r="A13" s="111"/>
      <c r="B13" s="111"/>
      <c r="C13" s="111"/>
      <c r="D13" s="111"/>
      <c r="E13" s="111"/>
      <c r="F13" s="111"/>
      <c r="G13" s="111"/>
      <c r="H13" s="111"/>
      <c r="I13" s="111"/>
      <c r="J13" s="111"/>
    </row>
    <row r="14" spans="1:10" ht="22.5" customHeight="1" x14ac:dyDescent="0.2">
      <c r="A14" s="111"/>
      <c r="B14" s="111"/>
      <c r="C14" s="111"/>
      <c r="D14" s="111"/>
      <c r="E14" s="111"/>
      <c r="F14" s="111"/>
      <c r="G14" s="111"/>
      <c r="H14" s="111"/>
      <c r="I14" s="111"/>
      <c r="J14" s="111"/>
    </row>
    <row r="15" spans="1:10" ht="25.5" customHeight="1" x14ac:dyDescent="0.2">
      <c r="A15" s="111"/>
      <c r="B15" s="111"/>
      <c r="C15" s="111"/>
      <c r="D15" s="111"/>
      <c r="E15" s="111"/>
      <c r="F15" s="111"/>
      <c r="G15" s="111"/>
      <c r="H15" s="111"/>
      <c r="I15" s="111"/>
      <c r="J15" s="111"/>
    </row>
    <row r="16" spans="1:10" ht="57" customHeight="1" x14ac:dyDescent="0.2">
      <c r="A16" s="111"/>
      <c r="B16" s="111"/>
      <c r="C16" s="111"/>
      <c r="D16" s="111"/>
      <c r="E16" s="111"/>
      <c r="F16" s="111"/>
      <c r="G16" s="111"/>
      <c r="H16" s="111"/>
      <c r="I16" s="111"/>
      <c r="J16" s="111"/>
    </row>
    <row r="17" spans="1:10" x14ac:dyDescent="0.2">
      <c r="A17" s="111"/>
      <c r="B17" s="111"/>
      <c r="C17" s="111"/>
      <c r="D17" s="111"/>
      <c r="E17" s="111"/>
      <c r="F17" s="111"/>
      <c r="G17" s="111"/>
      <c r="H17" s="111"/>
      <c r="I17" s="111"/>
      <c r="J17" s="111"/>
    </row>
    <row r="18" spans="1:10" x14ac:dyDescent="0.2">
      <c r="A18" s="111"/>
      <c r="B18" s="111"/>
      <c r="C18" s="111"/>
      <c r="D18" s="111"/>
      <c r="E18" s="111"/>
      <c r="F18" s="111"/>
      <c r="G18" s="111"/>
      <c r="H18" s="111"/>
      <c r="I18" s="111"/>
      <c r="J18" s="111"/>
    </row>
    <row r="19" spans="1:10" ht="72" customHeight="1" x14ac:dyDescent="0.2">
      <c r="A19" s="111"/>
      <c r="B19" s="111"/>
      <c r="C19" s="111"/>
      <c r="D19" s="111"/>
      <c r="E19" s="111"/>
      <c r="F19" s="111"/>
      <c r="G19" s="111"/>
      <c r="H19" s="111"/>
      <c r="I19" s="111"/>
      <c r="J19" s="111"/>
    </row>
    <row r="20" spans="1:10" ht="12.75" hidden="1" customHeight="1" x14ac:dyDescent="0.2">
      <c r="A20" s="111"/>
      <c r="B20" s="111"/>
      <c r="C20" s="111"/>
      <c r="D20" s="111"/>
      <c r="E20" s="111"/>
      <c r="F20" s="111"/>
      <c r="G20" s="111"/>
      <c r="H20" s="111"/>
      <c r="I20" s="111"/>
      <c r="J20" s="111"/>
    </row>
    <row r="21" spans="1:10" ht="12.75" hidden="1" customHeight="1" x14ac:dyDescent="0.2">
      <c r="A21" s="111"/>
      <c r="B21" s="111"/>
      <c r="C21" s="111"/>
      <c r="D21" s="111"/>
      <c r="E21" s="111"/>
      <c r="F21" s="111"/>
      <c r="G21" s="111"/>
      <c r="H21" s="111"/>
      <c r="I21" s="111"/>
      <c r="J21" s="111"/>
    </row>
    <row r="22" spans="1:10" ht="12.75" hidden="1" customHeight="1" x14ac:dyDescent="0.2">
      <c r="A22" s="111"/>
      <c r="B22" s="111"/>
      <c r="C22" s="111"/>
      <c r="D22" s="111"/>
      <c r="E22" s="111"/>
      <c r="F22" s="111"/>
      <c r="G22" s="111"/>
      <c r="H22" s="111"/>
      <c r="I22" s="111"/>
      <c r="J22" s="111"/>
    </row>
    <row r="23" spans="1:10" ht="12.75" hidden="1" customHeight="1" x14ac:dyDescent="0.2">
      <c r="A23" s="111"/>
      <c r="B23" s="111"/>
      <c r="C23" s="111"/>
      <c r="D23" s="111"/>
      <c r="E23" s="111"/>
      <c r="F23" s="111"/>
      <c r="G23" s="111"/>
      <c r="H23" s="111"/>
      <c r="I23" s="111"/>
      <c r="J23" s="111"/>
    </row>
    <row r="24" spans="1:10" ht="12.75" hidden="1" customHeight="1" x14ac:dyDescent="0.2">
      <c r="A24" s="111"/>
      <c r="B24" s="111"/>
      <c r="C24" s="111"/>
      <c r="D24" s="111"/>
      <c r="E24" s="111"/>
      <c r="F24" s="111"/>
      <c r="G24" s="111"/>
      <c r="H24" s="111"/>
      <c r="I24" s="111"/>
      <c r="J24" s="111"/>
    </row>
    <row r="25" spans="1:10" ht="12.75" hidden="1" customHeight="1" x14ac:dyDescent="0.2">
      <c r="A25" s="111"/>
      <c r="B25" s="111"/>
      <c r="C25" s="111"/>
      <c r="D25" s="111"/>
      <c r="E25" s="111"/>
      <c r="F25" s="111"/>
      <c r="G25" s="111"/>
      <c r="H25" s="111"/>
      <c r="I25" s="111"/>
      <c r="J25" s="111"/>
    </row>
    <row r="26" spans="1:10" ht="12.75" hidden="1" customHeight="1" x14ac:dyDescent="0.2">
      <c r="A26" s="111"/>
      <c r="B26" s="111"/>
      <c r="C26" s="111"/>
      <c r="D26" s="111"/>
      <c r="E26" s="111"/>
      <c r="F26" s="111"/>
      <c r="G26" s="111"/>
      <c r="H26" s="111"/>
      <c r="I26" s="111"/>
      <c r="J26" s="111"/>
    </row>
    <row r="27" spans="1:10" ht="12.75" hidden="1" customHeight="1" x14ac:dyDescent="0.2">
      <c r="A27" s="111"/>
      <c r="B27" s="111"/>
      <c r="C27" s="111"/>
      <c r="D27" s="111"/>
      <c r="E27" s="111"/>
      <c r="F27" s="111"/>
      <c r="G27" s="111"/>
      <c r="H27" s="111"/>
      <c r="I27" s="111"/>
      <c r="J27" s="111"/>
    </row>
    <row r="28" spans="1:10" ht="12.75" hidden="1" customHeight="1" x14ac:dyDescent="0.2">
      <c r="A28" s="111"/>
      <c r="B28" s="111"/>
      <c r="C28" s="111"/>
      <c r="D28" s="111"/>
      <c r="E28" s="111"/>
      <c r="F28" s="111"/>
      <c r="G28" s="111"/>
      <c r="H28" s="111"/>
      <c r="I28" s="111"/>
      <c r="J28" s="111"/>
    </row>
    <row r="29" spans="1:10" ht="102.75" hidden="1" customHeight="1" x14ac:dyDescent="0.2">
      <c r="A29" s="111"/>
      <c r="B29" s="111"/>
      <c r="C29" s="111"/>
      <c r="D29" s="111"/>
      <c r="E29" s="111"/>
      <c r="F29" s="111"/>
      <c r="G29" s="111"/>
      <c r="H29" s="111"/>
      <c r="I29" s="111"/>
      <c r="J29" s="111"/>
    </row>
    <row r="30" spans="1:10" ht="104.25" hidden="1" customHeight="1" x14ac:dyDescent="0.2">
      <c r="A30" s="111"/>
      <c r="B30" s="111"/>
      <c r="C30" s="111"/>
      <c r="D30" s="111"/>
      <c r="E30" s="111"/>
      <c r="F30" s="111"/>
      <c r="G30" s="111"/>
      <c r="H30" s="111"/>
      <c r="I30" s="111"/>
      <c r="J30" s="111"/>
    </row>
    <row r="31" spans="1:10" ht="75" customHeight="1" x14ac:dyDescent="0.2">
      <c r="A31" s="108"/>
      <c r="B31" s="108"/>
      <c r="C31" s="108"/>
      <c r="D31" s="108"/>
      <c r="E31" s="108"/>
      <c r="F31" s="108"/>
      <c r="G31" s="108"/>
      <c r="H31" s="108"/>
      <c r="I31" s="108"/>
    </row>
    <row r="32" spans="1:10" ht="87.75" customHeight="1" x14ac:dyDescent="0.2">
      <c r="A32" s="110" t="s">
        <v>466</v>
      </c>
      <c r="B32" s="109"/>
      <c r="C32" s="109"/>
      <c r="D32" s="109"/>
      <c r="E32" s="109"/>
      <c r="F32" s="109"/>
      <c r="G32" s="109"/>
      <c r="H32" s="109"/>
      <c r="I32" s="109"/>
      <c r="J32" s="109"/>
    </row>
    <row r="33" spans="1:9" ht="85.5" customHeight="1" x14ac:dyDescent="0.2">
      <c r="A33" s="108"/>
      <c r="B33" s="108"/>
      <c r="C33" s="108"/>
      <c r="D33" s="108"/>
      <c r="E33" s="108"/>
      <c r="F33" s="108"/>
      <c r="G33" s="108"/>
      <c r="H33" s="108"/>
      <c r="I33" s="108"/>
    </row>
    <row r="34" spans="1:9" ht="262.5" customHeight="1" x14ac:dyDescent="0.2">
      <c r="A34" s="108"/>
      <c r="B34" s="108"/>
      <c r="C34" s="108"/>
      <c r="D34" s="108"/>
      <c r="E34" s="108"/>
      <c r="F34" s="108"/>
      <c r="G34" s="108"/>
      <c r="H34" s="108"/>
      <c r="I34" s="108"/>
    </row>
  </sheetData>
  <pageMargins left="0.7" right="0.7" top="0.75" bottom="0.75" header="0.3" footer="0.3"/>
  <pageSetup paperSize="9" scale="3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2022-04-28T10:21:51Z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