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0\Q1 2020\Hrvatski\"/>
    </mc:Choice>
  </mc:AlternateContent>
  <xr:revisionPtr revIDLastSave="0" documentId="13_ncr:1_{15C08271-0FD0-4870-89DB-9D75B220165D}" xr6:coauthVersionLast="45" xr6:coauthVersionMax="45" xr10:uidLastSave="{00000000-0000-0000-0000-000000000000}"/>
  <bookViews>
    <workbookView xWindow="-120" yWindow="-120" windowWidth="29040" windowHeight="15840" activeTab="5" xr2:uid="{00000000-000D-0000-FFFF-FFFF00000000}"/>
  </bookViews>
  <sheets>
    <sheet name="Opći podaci" sheetId="26" r:id="rId1"/>
    <sheet name="Bilanca" sheetId="27" r:id="rId2"/>
    <sheet name="RDG" sheetId="19" r:id="rId3"/>
    <sheet name="NT_I" sheetId="20" r:id="rId4"/>
    <sheet name="NT_D" sheetId="21" r:id="rId5"/>
    <sheet name="PK" sheetId="22" r:id="rId6"/>
    <sheet name="Bilješke" sheetId="24" r:id="rId7"/>
  </sheets>
  <definedNames>
    <definedName name="_xlnm.Print_Area" localSheetId="4">NT_D!$A$1:$I$51</definedName>
    <definedName name="_xlnm.Print_Area" localSheetId="3">NT_I!$A$1:$I$59</definedName>
    <definedName name="_xlnm.Print_Area" localSheetId="5">PK!$A$1:$W$61</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8" i="27" l="1"/>
  <c r="I53" i="27"/>
  <c r="I115" i="27"/>
  <c r="H115" i="27"/>
  <c r="I103" i="27"/>
  <c r="H103" i="27"/>
  <c r="I96" i="27"/>
  <c r="H96" i="27"/>
  <c r="I92" i="27"/>
  <c r="H92" i="27"/>
  <c r="I89" i="27"/>
  <c r="H89" i="27"/>
  <c r="I85" i="27"/>
  <c r="H85" i="27"/>
  <c r="H78" i="27"/>
  <c r="I60" i="27"/>
  <c r="H60" i="27"/>
  <c r="H53" i="27"/>
  <c r="I45" i="27"/>
  <c r="H45" i="27"/>
  <c r="I38" i="27"/>
  <c r="H38" i="27"/>
  <c r="I27" i="27"/>
  <c r="H27" i="27"/>
  <c r="I17" i="27"/>
  <c r="H17" i="27"/>
  <c r="I10" i="27"/>
  <c r="H10" i="27"/>
  <c r="H75" i="27" l="1"/>
  <c r="H131" i="27" s="1"/>
  <c r="I75" i="27"/>
  <c r="I131" i="27" s="1"/>
  <c r="H44" i="27"/>
  <c r="H9" i="27"/>
  <c r="I9" i="27"/>
  <c r="I44" i="27"/>
  <c r="H72" i="27" l="1"/>
  <c r="I72" i="27"/>
  <c r="H46" i="2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61" i="22"/>
  <c r="H59" i="22"/>
  <c r="H60" i="22" s="1"/>
  <c r="H38" i="22"/>
  <c r="H57" i="22" s="1"/>
  <c r="H33" i="22"/>
  <c r="H31" i="22"/>
  <c r="H32" i="22" s="1"/>
  <c r="K10" i="22"/>
  <c r="H47" i="21" l="1"/>
  <c r="H34" i="21"/>
  <c r="I60" i="19"/>
  <c r="H55" i="20"/>
  <c r="H42" i="20"/>
  <c r="H14" i="19"/>
  <c r="V61" i="22"/>
  <c r="T61" i="22"/>
  <c r="S61" i="22"/>
  <c r="R61" i="22"/>
  <c r="Q61" i="22"/>
  <c r="P61" i="22"/>
  <c r="O61" i="22"/>
  <c r="N61" i="22"/>
  <c r="M61" i="22"/>
  <c r="L61" i="22"/>
  <c r="K61" i="22"/>
  <c r="J61" i="22"/>
  <c r="I61" i="22"/>
  <c r="V59" i="22"/>
  <c r="V60" i="22" s="1"/>
  <c r="T59" i="22"/>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V38" i="22"/>
  <c r="V57" i="22" s="1"/>
  <c r="T38" i="22"/>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34" i="21" s="1"/>
  <c r="I16" i="21"/>
  <c r="I19" i="21" s="1"/>
  <c r="I54" i="20"/>
  <c r="I48" i="20"/>
  <c r="I41" i="20"/>
  <c r="I35" i="20"/>
  <c r="I19" i="20"/>
  <c r="H9" i="20"/>
  <c r="K103" i="19"/>
  <c r="J103" i="19"/>
  <c r="H103" i="19"/>
  <c r="K90" i="19"/>
  <c r="K100" i="19" s="1"/>
  <c r="K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W40" i="22" l="1"/>
  <c r="W59" i="22" s="1"/>
  <c r="J90" i="19"/>
  <c r="J100" i="19" s="1"/>
  <c r="J101" i="19" s="1"/>
  <c r="H49" i="21"/>
  <c r="H51" i="21" s="1"/>
  <c r="I55" i="20"/>
  <c r="K60" i="19"/>
  <c r="K14" i="19"/>
  <c r="K61" i="19" s="1"/>
  <c r="J60" i="19"/>
  <c r="I47" i="21"/>
  <c r="I49" i="21" s="1"/>
  <c r="I51" i="21" s="1"/>
  <c r="W61" i="22"/>
  <c r="H61" i="19"/>
  <c r="I14" i="19"/>
  <c r="I61" i="19" s="1"/>
  <c r="H60" i="19"/>
  <c r="J14" i="19"/>
  <c r="J61" i="19" s="1"/>
  <c r="U61" i="22"/>
  <c r="I42" i="20"/>
  <c r="U59" i="22"/>
  <c r="W31" i="22"/>
  <c r="W32" i="22" s="1"/>
  <c r="U31" i="22"/>
  <c r="U32" i="22" s="1"/>
  <c r="W33" i="22"/>
  <c r="U33" i="22"/>
  <c r="W38" i="22"/>
  <c r="U38" i="22"/>
  <c r="W10" i="22"/>
  <c r="W29" i="22" s="1"/>
  <c r="U10" i="22"/>
  <c r="U29" i="22" s="1"/>
  <c r="J63" i="19" l="1"/>
  <c r="I18" i="20" s="1"/>
  <c r="I24" i="20" s="1"/>
  <c r="I27" i="20" s="1"/>
  <c r="I57" i="20" s="1"/>
  <c r="I59" i="20" s="1"/>
  <c r="H64" i="19"/>
  <c r="K64" i="19"/>
  <c r="K63" i="19"/>
  <c r="K62" i="19"/>
  <c r="K68" i="19" s="1"/>
  <c r="I62" i="19"/>
  <c r="I64" i="19"/>
  <c r="I63" i="19"/>
  <c r="H62" i="19"/>
  <c r="H63" i="19"/>
  <c r="J62" i="19"/>
  <c r="J66" i="19" s="1"/>
  <c r="J64" i="19"/>
  <c r="H66" i="19" l="1"/>
  <c r="H8" i="20"/>
  <c r="H18" i="20" s="1"/>
  <c r="H24" i="20" s="1"/>
  <c r="H27" i="20" s="1"/>
  <c r="H57" i="20" s="1"/>
  <c r="H59" i="20" s="1"/>
  <c r="K67" i="19"/>
  <c r="U39" i="22" s="1"/>
  <c r="H67" i="19"/>
  <c r="K66" i="19"/>
  <c r="H68" i="19"/>
  <c r="I66" i="19"/>
  <c r="I68" i="19"/>
  <c r="I67" i="19"/>
  <c r="J67" i="19"/>
  <c r="J68" i="19"/>
  <c r="T57" i="22" l="1"/>
  <c r="T60" i="22"/>
  <c r="W39" i="22"/>
  <c r="U57" i="22"/>
  <c r="U60" i="22"/>
  <c r="W60" i="22" l="1"/>
  <c r="W57" i="22"/>
</calcChain>
</file>

<file path=xl/sharedStrings.xml><?xml version="1.0" encoding="utf-8"?>
<sst xmlns="http://schemas.openxmlformats.org/spreadsheetml/2006/main" count="550" uniqueCount="484">
  <si>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</si>
  <si>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</si>
  <si>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</si>
  <si>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</si>
  <si>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</si>
  <si>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</si>
  <si>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</si>
  <si>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</si>
  <si>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</si>
  <si>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</si>
  <si>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</si>
  <si>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</si>
  <si>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</si>
  <si>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</si>
  <si>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</si>
  <si>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</si>
  <si>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</si>
  <si>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</si>
  <si>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</si>
  <si>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</si>
  <si>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</si>
  <si>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</si>
  <si>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</si>
  <si>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</si>
  <si>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</si>
  <si>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</si>
  <si>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</si>
  <si>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</si>
  <si>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</si>
  <si>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</si>
  <si>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</si>
  <si>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</si>
  <si>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</si>
  <si>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</si>
  <si>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</si>
  <si>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</si>
  <si>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</si>
  <si>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</si>
  <si>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</si>
  <si>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</si>
  <si>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</si>
  <si>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</si>
  <si>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</si>
  <si>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</si>
  <si>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</si>
  <si>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</si>
  <si>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</si>
  <si>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</si>
  <si>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</si>
  <si>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</si>
  <si>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</si>
  <si>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</si>
  <si>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</si>
  <si>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</si>
  <si>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</si>
  <si>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</si>
  <si>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</si>
  <si>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</si>
  <si>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</si>
  <si>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</si>
  <si>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</si>
  <si>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</si>
  <si>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</si>
  <si>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</si>
  <si>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</si>
  <si>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</si>
  <si>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</si>
  <si>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</si>
  <si>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</si>
  <si>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</si>
  <si>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</si>
  <si>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</si>
  <si>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</si>
  <si>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</si>
  <si>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</si>
  <si>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</si>
  <si>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</si>
  <si>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</si>
  <si>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</si>
  <si>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</si>
  <si>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</si>
  <si>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</si>
  <si>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</si>
  <si>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</si>
  <si>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</si>
  <si>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</si>
  <si>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</si>
  <si>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</si>
  <si>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</si>
  <si>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</si>
  <si>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</si>
  <si>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</si>
  <si>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</si>
  <si>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</si>
  <si>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</si>
  <si>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</si>
  <si>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</si>
  <si>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</si>
  <si>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</si>
  <si>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</si>
  <si>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</si>
  <si>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</si>
  <si>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</si>
  <si>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</si>
  <si>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</si>
  <si>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</si>
  <si>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</si>
  <si>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</si>
  <si>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</si>
  <si>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</si>
  <si>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</si>
  <si>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</si>
  <si>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</si>
  <si>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</si>
  <si>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</si>
  <si>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</si>
  <si>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</si>
  <si>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</si>
  <si>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</si>
  <si>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</si>
  <si>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</si>
  <si>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</si>
  <si>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</si>
  <si>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</si>
  <si>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</si>
  <si>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</si>
  <si>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</si>
  <si>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</si>
  <si>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</si>
  <si>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</si>
  <si>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</si>
  <si>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</si>
  <si>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</si>
  <si>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</si>
  <si>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</si>
  <si>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</si>
  <si>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</si>
  <si>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</si>
  <si>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</si>
  <si>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</si>
  <si>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</si>
  <si>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</si>
  <si>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</si>
  <si>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</si>
  <si>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</si>
  <si>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</si>
  <si>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</si>
  <si>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</si>
  <si>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</si>
  <si>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</si>
  <si>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</si>
  <si>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</si>
  <si>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</si>
  <si>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</si>
  <si>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</si>
  <si>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</si>
  <si>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</si>
  <si>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</si>
  <si>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</si>
  <si>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</si>
  <si>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</si>
  <si>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</si>
  <si>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</si>
  <si>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</si>
  <si>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</si>
  <si>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</si>
  <si>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</si>
  <si>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</si>
  <si>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</si>
  <si>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</si>
  <si>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</si>
  <si>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</si>
  <si>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</si>
  <si>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</si>
  <si>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</si>
  <si>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</si>
  <si>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</si>
  <si>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</si>
  <si>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</si>
  <si>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</si>
  <si>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</si>
  <si>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</si>
  <si>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</si>
  <si>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</si>
  <si>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</si>
  <si>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</si>
  <si>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</si>
  <si>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</si>
  <si>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</si>
  <si>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</si>
  <si>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</si>
  <si>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</si>
  <si>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</si>
  <si>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</si>
  <si>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</si>
  <si>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</si>
  <si>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</si>
  <si>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</si>
  <si>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</si>
  <si>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</si>
  <si>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</si>
  <si>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</si>
  <si>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</si>
  <si>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</si>
  <si>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</si>
  <si>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</si>
  <si>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</si>
  <si>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</si>
  <si>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</si>
  <si>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</si>
  <si>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</si>
  <si>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</si>
  <si>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</si>
  <si>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</si>
  <si>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</si>
  <si>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</si>
  <si>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</si>
  <si>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</si>
  <si>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</si>
  <si>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</si>
  <si>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</si>
  <si>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</si>
  <si>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</si>
  <si>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</si>
  <si>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</si>
  <si>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</si>
  <si>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</si>
  <si>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</si>
  <si>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</si>
  <si>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</si>
  <si>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</si>
  <si>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</si>
  <si>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</si>
  <si>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</si>
  <si>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</si>
  <si>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</si>
  <si>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</si>
  <si>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</si>
  <si>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</si>
  <si>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</si>
  <si>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</si>
  <si>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</si>
  <si>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</si>
  <si>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</si>
  <si>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</si>
  <si>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</si>
  <si>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</si>
  <si>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</si>
  <si>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</si>
  <si>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</si>
  <si>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</si>
  <si>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</si>
  <si>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</si>
  <si>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</si>
  <si>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</si>
  <si>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</si>
  <si>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</si>
  <si>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</si>
  <si>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</si>
  <si>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</si>
  <si>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</si>
  <si>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</si>
  <si>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</si>
  <si>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</si>
  <si>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</si>
  <si>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</si>
  <si>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</si>
  <si>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</si>
  <si>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</si>
  <si>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</si>
  <si>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</si>
  <si>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</si>
  <si>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</si>
  <si>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</si>
  <si>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</si>
  <si>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</si>
  <si>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</si>
  <si>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</si>
  <si>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</si>
  <si>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</si>
  <si>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</si>
  <si>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</si>
  <si>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</si>
  <si>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</si>
  <si>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</si>
  <si>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</si>
  <si>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</si>
  <si>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</si>
  <si>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</si>
  <si>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</si>
  <si>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</si>
  <si>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</si>
  <si>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</si>
  <si>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</si>
  <si>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</si>
  <si>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</si>
  <si>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</si>
  <si>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</si>
  <si>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</si>
  <si>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</si>
  <si>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</si>
  <si>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</si>
  <si>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</si>
  <si>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</si>
  <si>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</si>
  <si>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</si>
  <si>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</si>
  <si>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</si>
  <si>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</si>
  <si>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</si>
  <si>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</si>
  <si>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</si>
  <si>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</si>
  <si>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</si>
  <si>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</si>
  <si>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</si>
  <si>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</si>
  <si>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</si>
  <si>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</si>
  <si>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</si>
  <si>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</si>
  <si>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</si>
  <si>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</si>
  <si>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</si>
  <si>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</si>
  <si>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</si>
  <si>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</si>
  <si>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</si>
  <si>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</si>
  <si>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</si>
  <si>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</si>
  <si>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</si>
  <si>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</si>
  <si>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</si>
  <si>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</si>
  <si>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</si>
  <si>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</si>
  <si>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</si>
  <si>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</si>
  <si>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</si>
  <si>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</si>
  <si>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</si>
  <si>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</si>
  <si>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</si>
  <si>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</si>
  <si>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</si>
  <si>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</si>
  <si>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</si>
  <si>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</si>
  <si>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</si>
  <si>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</si>
  <si>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</si>
  <si>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</si>
  <si>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</si>
  <si>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</si>
  <si>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</si>
  <si>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</si>
  <si>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</si>
  <si>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</si>
  <si>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</si>
  <si>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</si>
  <si>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</si>
  <si>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</si>
  <si>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</si>
  <si>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</si>
  <si>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</si>
  <si>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</si>
  <si>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</si>
  <si>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</si>
  <si>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</si>
  <si>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</si>
  <si>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</si>
  <si>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</si>
  <si>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</si>
  <si>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</si>
  <si>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</si>
  <si>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</si>
  <si>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</si>
  <si>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</si>
  <si>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</si>
  <si>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</si>
  <si>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</si>
  <si>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</si>
  <si>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</si>
  <si>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</si>
  <si>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</si>
  <si>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</si>
  <si>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</si>
  <si>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</si>
  <si>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</si>
  <si>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</si>
  <si>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</si>
  <si>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</si>
  <si>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</si>
  <si>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</si>
  <si>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</si>
  <si>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</si>
  <si>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</si>
  <si>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</si>
  <si>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</si>
  <si>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</si>
  <si>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</si>
  <si>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</si>
  <si>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</si>
  <si>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</si>
  <si>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</si>
  <si>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</si>
  <si>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</si>
  <si>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</si>
  <si>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</si>
  <si>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</si>
  <si>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</si>
  <si>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</si>
  <si>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</si>
  <si>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</si>
  <si>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</si>
  <si>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</si>
  <si>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</si>
  <si>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</si>
  <si>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</si>
  <si>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</si>
  <si>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</si>
  <si>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</si>
  <si>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</si>
  <si>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</si>
  <si>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</si>
  <si>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</si>
  <si>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</si>
  <si>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</si>
  <si>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</si>
  <si>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</si>
  <si>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</si>
  <si>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</si>
  <si>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</si>
  <si>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03275531</t>
  </si>
  <si>
    <t>080010093</t>
  </si>
  <si>
    <t>47911242222</t>
  </si>
  <si>
    <t>DALEKOVOD D.D.</t>
  </si>
  <si>
    <t>ZAGREB</t>
  </si>
  <si>
    <t>MARIJANA ČAVIĆA 4</t>
  </si>
  <si>
    <t>dalekovod@dalekovod.hr</t>
  </si>
  <si>
    <t>www.dalekovod.hr</t>
  </si>
  <si>
    <t>DUGO SELO</t>
  </si>
  <si>
    <t>DALEKOVOD PROJEKT D.O.O.</t>
  </si>
  <si>
    <t>DALEKOVOD TKS DOBOJ A.D.</t>
  </si>
  <si>
    <t>DOBOJ, BIH</t>
  </si>
  <si>
    <t xml:space="preserve"> EL-RA D.O.O.</t>
  </si>
  <si>
    <t>VELA LUKA</t>
  </si>
  <si>
    <t>DALEKOVOD LJUBLJANA D.O.O.</t>
  </si>
  <si>
    <t>LJUBLJANA, SLO</t>
  </si>
  <si>
    <t>DALEKOVOD EMU D.O.O.</t>
  </si>
  <si>
    <t>DALEKOVOD MOSTAR D.O.O.</t>
  </si>
  <si>
    <t>MOSTAR, BIH</t>
  </si>
  <si>
    <t>DALEKOVOD ADRIA D.O.O.</t>
  </si>
  <si>
    <t xml:space="preserve"> CINDAL D.O.O.</t>
  </si>
  <si>
    <t>DALEKOVOD -POLSKA S.A.</t>
  </si>
  <si>
    <t>DALEKOVOD NORGE AS</t>
  </si>
  <si>
    <t>DENNACO NAMIBIA</t>
  </si>
  <si>
    <t>DALEKOVOD LIBYA ZA INŽENJERING</t>
  </si>
  <si>
    <t>DALEKOVOD UKRAJINA d.o.o.</t>
  </si>
  <si>
    <t>VARŠAVA</t>
  </si>
  <si>
    <t>OSLO</t>
  </si>
  <si>
    <t>NAMIBIJA</t>
  </si>
  <si>
    <t>LIBIJA</t>
  </si>
  <si>
    <t>KIJEV</t>
  </si>
  <si>
    <t>HR</t>
  </si>
  <si>
    <t>74780000W0KHNRDW7I05</t>
  </si>
  <si>
    <t>1216</t>
  </si>
  <si>
    <t>Obveznik:____DALEKOVOD D.D._________________________________________________________</t>
  </si>
  <si>
    <t>Obveznik: ________DALEKOVOD D.D.________________________________________________________________</t>
  </si>
  <si>
    <t>Obveznik: _________DALEKOVOD D.D.____________________________________________________</t>
  </si>
  <si>
    <t>+38512411111</t>
  </si>
  <si>
    <t>PROIZVODNJA MK d.o.o.</t>
  </si>
  <si>
    <t>PROIZVODNJA OSO d.o.o.</t>
  </si>
  <si>
    <t>CINČAONICA USLUGE D.O.O.</t>
  </si>
  <si>
    <t>VELIKA GORICA</t>
  </si>
  <si>
    <t>Đuro Tatalović</t>
  </si>
  <si>
    <t>djuro.tatalovic@dalekovod.hr</t>
  </si>
  <si>
    <t>u razdoblju 01.01.2020. do 31.03.2020.</t>
  </si>
  <si>
    <t>u razdoblju 01.01.2020. do 31.03.2020</t>
  </si>
  <si>
    <t>BILJEŠKE UZ FINANCIJSKE IZVJEŠTAJE - TFI
(sastavljaju se za tromjesečna izvještajna razdoblja)
Naziv izdavatelja:   ____DALEKOVOD D.D.__________________________________________
OIB:   _47911242222
Izvještajno razdoblje: 01.01.2020.-.31.03.2020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Najznačajniji poslovni događaji su opisani u Izvještaju  poslovodstva koji je objavljen zajedno sa ovim financijskim izvještajima
b) informacije gdje je omogućen pristup posljednjim godišnjim financijskim izvještajima, radi razumijevanja informacija objavljenih u bilješkama uz financijske izvještaje sastavljene za tromjesečno izvještajno razdoblje, 
Revidirani godišnji financijski izvještaj za 2019. godinu objavljen je na web stranicama Društva, Zagrebačke burze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Računovodstvene politike Društva koje se primjenjuju prilikom sastavljanja financijskih izvještaja za 1Q 2020. godine iste su kao i računovodstvene politike koje su bile primjenjene u godišnjem financijskom izvještaju za 2019. godinu. 
d) objašnjenje poslovnih rezultata u slučaju da izdavatelj obavlja djelatnost sezonske prirode.
Objašnjenje poslovnih rezultata dano je u Izvješću poslovodstva koji je prilog ovim financijskim izvještajima</t>
  </si>
  <si>
    <t>85-02-0001-08</t>
  </si>
  <si>
    <t>1-8534</t>
  </si>
  <si>
    <t>stanje na dan 31.03.2020.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</si>
</sst>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35" fillId="0" borderId="0" applyNumberFormat="0" applyFill="0" applyBorder="0" applyAlignment="0" applyProtection="0"/>
  </cellStyleXfs>
  <cellXfs count="337">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9" xfId="0" applyNumberFormat="1" applyFont="1" applyFill="1" applyBorder="1" applyAlignment="1" applyProtection="1">
      <alignment horizontal="center" vertical="center"/>
    </xf>
    <xf numFmtId="165" fontId="19" fillId="9" borderId="39" xfId="0" applyNumberFormat="1" applyFont="1" applyFill="1" applyBorder="1" applyAlignment="1" applyProtection="1">
      <alignment horizontal="center" vertical="center"/>
    </xf>
    <xf numFmtId="165" fontId="19" fillId="9" borderId="40" xfId="0" applyNumberFormat="1" applyFont="1" applyFill="1" applyBorder="1" applyAlignment="1" applyProtection="1">
      <alignment horizontal="center" vertical="center"/>
    </xf>
    <xf numFmtId="165" fontId="19"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3" fontId="19"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9" fillId="3" borderId="42" xfId="3" applyFont="1" applyFill="1" applyBorder="1" applyAlignment="1" applyProtection="1">
      <alignment horizontal="center" vertical="center"/>
    </xf>
    <xf numFmtId="3" fontId="19"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5"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8" fillId="10" borderId="42" xfId="0" applyNumberFormat="1" applyFont="1" applyFill="1" applyBorder="1" applyAlignment="1" applyProtection="1">
      <alignment horizontal="right" vertical="center" shrinkToFit="1"/>
    </xf>
    <xf numFmtId="3" fontId="18"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6" fillId="0" borderId="28" xfId="0" applyNumberFormat="1" applyFont="1" applyFill="1" applyBorder="1" applyAlignment="1" applyProtection="1">
      <alignment horizontal="right" vertical="center" wrapText="1"/>
      <protection locked="0"/>
    </xf>
    <xf numFmtId="3" fontId="18"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8" fillId="10" borderId="14" xfId="0" applyNumberFormat="1" applyFont="1" applyFill="1" applyBorder="1" applyAlignment="1" applyProtection="1">
      <alignment horizontal="right" vertical="center" wrapText="1"/>
    </xf>
    <xf numFmtId="3" fontId="6" fillId="0" borderId="28" xfId="0" applyNumberFormat="1" applyFont="1" applyFill="1" applyBorder="1" applyAlignment="1" applyProtection="1">
      <alignment vertical="center" wrapText="1"/>
      <protection locked="0"/>
    </xf>
    <xf numFmtId="3" fontId="6" fillId="0" borderId="13" xfId="0" applyNumberFormat="1" applyFont="1" applyFill="1" applyBorder="1" applyAlignment="1" applyProtection="1">
      <alignment vertical="center" wrapText="1"/>
      <protection locked="0"/>
    </xf>
    <xf numFmtId="3" fontId="18" fillId="10" borderId="13" xfId="0" applyNumberFormat="1" applyFont="1" applyFill="1" applyBorder="1" applyAlignment="1" applyProtection="1">
      <alignment vertical="center" wrapText="1"/>
    </xf>
    <xf numFmtId="3" fontId="18"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18" fillId="10" borderId="13" xfId="0" applyNumberFormat="1" applyFont="1" applyFill="1" applyBorder="1" applyAlignment="1" applyProtection="1">
      <alignment vertical="center"/>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4"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4" fillId="9" borderId="40" xfId="0" applyNumberFormat="1" applyFont="1" applyFill="1" applyBorder="1" applyAlignment="1" applyProtection="1">
      <alignment vertical="center" shrinkToFit="1"/>
    </xf>
    <xf numFmtId="3" fontId="24" fillId="0" borderId="39" xfId="0" applyNumberFormat="1" applyFont="1" applyFill="1" applyBorder="1" applyAlignment="1" applyProtection="1">
      <alignment vertical="center" shrinkToFit="1"/>
    </xf>
    <xf numFmtId="3" fontId="24" fillId="0" borderId="40" xfId="0" applyNumberFormat="1" applyFont="1" applyFill="1" applyBorder="1" applyAlignment="1" applyProtection="1">
      <alignment vertical="center" shrinkToFit="1"/>
    </xf>
    <xf numFmtId="164" fontId="5" fillId="11" borderId="42" xfId="0" applyNumberFormat="1" applyFont="1" applyFill="1" applyBorder="1" applyAlignment="1" applyProtection="1">
      <alignment horizontal="center" vertical="center"/>
    </xf>
    <xf numFmtId="3" fontId="6" fillId="11"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3" fontId="18" fillId="10" borderId="42" xfId="0" applyNumberFormat="1" applyFont="1" applyFill="1" applyBorder="1" applyAlignment="1" applyProtection="1">
      <alignment horizontal="right" vertical="center" shrinkToFit="1"/>
      <protection locked="0"/>
    </xf>
    <xf numFmtId="0" fontId="27" fillId="11" borderId="1" xfId="5" applyFont="1" applyFill="1" applyBorder="1"/>
    <xf numFmtId="0" fontId="1" fillId="11" borderId="27" xfId="5" applyFill="1" applyBorder="1"/>
    <xf numFmtId="0" fontId="32" fillId="0" borderId="0" xfId="5" applyFont="1"/>
    <xf numFmtId="0" fontId="34" fillId="0" borderId="0" xfId="5" applyFont="1"/>
    <xf numFmtId="0" fontId="1" fillId="0" borderId="0" xfId="5"/>
    <xf numFmtId="0" fontId="29" fillId="11" borderId="43" xfId="5" applyFont="1" applyFill="1" applyBorder="1" applyAlignment="1">
      <alignment horizontal="center" vertical="center"/>
    </xf>
    <xf numFmtId="0" fontId="29" fillId="11" borderId="0" xfId="5" applyFont="1" applyFill="1" applyBorder="1" applyAlignment="1">
      <alignment horizontal="center" vertical="center"/>
    </xf>
    <xf numFmtId="0" fontId="29" fillId="11" borderId="44" xfId="5" applyFont="1" applyFill="1" applyBorder="1" applyAlignment="1">
      <alignment horizontal="center" vertical="center"/>
    </xf>
    <xf numFmtId="0" fontId="6" fillId="11" borderId="0" xfId="5" applyFont="1" applyFill="1" applyBorder="1" applyAlignment="1">
      <alignment horizontal="center" vertical="center"/>
    </xf>
    <xf numFmtId="0" fontId="6" fillId="11" borderId="46" xfId="5" applyFont="1" applyFill="1" applyBorder="1" applyAlignment="1">
      <alignment vertical="center"/>
    </xf>
    <xf numFmtId="0" fontId="32" fillId="0" borderId="0" xfId="5" applyFont="1" applyFill="1"/>
    <xf numFmtId="0" fontId="34" fillId="0" borderId="0" xfId="5" applyFont="1" applyFill="1"/>
    <xf numFmtId="0" fontId="5" fillId="11" borderId="43" xfId="5" applyFont="1" applyFill="1" applyBorder="1" applyAlignment="1">
      <alignment vertical="center" wrapText="1"/>
    </xf>
    <xf numFmtId="0" fontId="5" fillId="11" borderId="0" xfId="5" applyFont="1" applyFill="1" applyBorder="1" applyAlignment="1">
      <alignment horizontal="right" vertical="center" wrapText="1"/>
    </xf>
    <xf numFmtId="0" fontId="5" fillId="11" borderId="0" xfId="5" applyFont="1" applyFill="1" applyBorder="1" applyAlignment="1">
      <alignment vertical="center" wrapText="1"/>
    </xf>
    <xf numFmtId="1" fontId="5" fillId="12" borderId="47" xfId="5" applyNumberFormat="1" applyFont="1" applyFill="1" applyBorder="1" applyAlignment="1" applyProtection="1">
      <alignment horizontal="center" vertical="center"/>
      <protection locked="0"/>
    </xf>
    <xf numFmtId="14" fontId="5" fillId="13" borderId="0" xfId="5" applyNumberFormat="1" applyFont="1" applyFill="1" applyBorder="1" applyAlignment="1" applyProtection="1">
      <alignment horizontal="center" vertical="center"/>
      <protection locked="0"/>
    </xf>
    <xf numFmtId="1" fontId="5" fillId="13" borderId="0" xfId="5" applyNumberFormat="1" applyFont="1" applyFill="1" applyBorder="1" applyAlignment="1" applyProtection="1">
      <alignment horizontal="center" vertical="center"/>
      <protection locked="0"/>
    </xf>
    <xf numFmtId="0" fontId="6" fillId="11" borderId="44" xfId="5" applyFont="1" applyFill="1" applyBorder="1" applyAlignment="1">
      <alignment vertical="center"/>
    </xf>
    <xf numFmtId="14" fontId="5" fillId="14" borderId="0" xfId="5" applyNumberFormat="1" applyFont="1" applyFill="1" applyBorder="1" applyAlignment="1" applyProtection="1">
      <alignment horizontal="center" vertical="center"/>
      <protection locked="0"/>
    </xf>
    <xf numFmtId="0" fontId="32" fillId="15" borderId="0" xfId="5" applyFont="1" applyFill="1"/>
    <xf numFmtId="0" fontId="34" fillId="15" borderId="0" xfId="5" applyFont="1" applyFill="1"/>
    <xf numFmtId="0" fontId="1" fillId="15" borderId="0" xfId="5" applyFill="1"/>
    <xf numFmtId="1" fontId="5" fillId="14" borderId="0" xfId="5" applyNumberFormat="1" applyFont="1" applyFill="1" applyBorder="1" applyAlignment="1" applyProtection="1">
      <alignment horizontal="center" vertical="center"/>
      <protection locked="0"/>
    </xf>
    <xf numFmtId="0" fontId="1" fillId="11" borderId="44" xfId="5" applyFill="1" applyBorder="1"/>
    <xf numFmtId="0" fontId="30" fillId="11" borderId="43" xfId="5" applyFont="1" applyFill="1" applyBorder="1" applyAlignment="1">
      <alignment wrapText="1"/>
    </xf>
    <xf numFmtId="0" fontId="30" fillId="11" borderId="44" xfId="5" applyFont="1" applyFill="1" applyBorder="1" applyAlignment="1">
      <alignment wrapText="1"/>
    </xf>
    <xf numFmtId="0" fontId="30" fillId="11" borderId="43" xfId="5" applyFont="1" applyFill="1" applyBorder="1"/>
    <xf numFmtId="0" fontId="30" fillId="11" borderId="0" xfId="5" applyFont="1" applyFill="1" applyBorder="1"/>
    <xf numFmtId="0" fontId="30" fillId="11" borderId="0" xfId="5" applyFont="1" applyFill="1" applyBorder="1" applyAlignment="1">
      <alignment wrapText="1"/>
    </xf>
    <xf numFmtId="0" fontId="30" fillId="11" borderId="0" xfId="5" applyFont="1" applyFill="1" applyBorder="1"/>
    <xf numFmtId="0" fontId="30" fillId="11" borderId="44" xfId="5" applyFont="1" applyFill="1" applyBorder="1"/>
    <xf numFmtId="0" fontId="6" fillId="11" borderId="0" xfId="5" applyFont="1" applyFill="1" applyBorder="1" applyAlignment="1">
      <alignment horizontal="right" vertical="center" wrapText="1"/>
    </xf>
    <xf numFmtId="0" fontId="31" fillId="11" borderId="44" xfId="5" applyFont="1" applyFill="1" applyBorder="1" applyAlignment="1">
      <alignment vertical="center"/>
    </xf>
    <xf numFmtId="0" fontId="6" fillId="11" borderId="43" xfId="5" applyFont="1" applyFill="1" applyBorder="1" applyAlignment="1">
      <alignment horizontal="right" vertical="center" wrapText="1"/>
    </xf>
    <xf numFmtId="0" fontId="31" fillId="11" borderId="0" xfId="5" applyFont="1" applyFill="1" applyBorder="1" applyAlignment="1">
      <alignment vertical="center"/>
    </xf>
    <xf numFmtId="0" fontId="30" fillId="11" borderId="0" xfId="5" applyFont="1" applyFill="1" applyBorder="1" applyAlignment="1">
      <alignment vertical="top"/>
    </xf>
    <xf numFmtId="0" fontId="5" fillId="12" borderId="47" xfId="5" applyFont="1" applyFill="1" applyBorder="1" applyAlignment="1" applyProtection="1">
      <alignment horizontal="center" vertical="center"/>
      <protection locked="0"/>
    </xf>
    <xf numFmtId="0" fontId="5" fillId="11" borderId="0" xfId="5" applyFont="1" applyFill="1" applyBorder="1" applyAlignment="1">
      <alignment vertical="center"/>
    </xf>
    <xf numFmtId="0" fontId="30" fillId="11" borderId="0" xfId="5" applyFont="1" applyFill="1" applyBorder="1" applyAlignment="1">
      <alignment vertical="center"/>
    </xf>
    <xf numFmtId="0" fontId="30" fillId="11" borderId="44" xfId="5" applyFont="1" applyFill="1" applyBorder="1" applyAlignment="1">
      <alignment vertical="center"/>
    </xf>
    <xf numFmtId="49" fontId="5" fillId="12" borderId="47" xfId="5" applyNumberFormat="1" applyFont="1" applyFill="1" applyBorder="1" applyAlignment="1" applyProtection="1">
      <alignment horizontal="center" vertical="center"/>
      <protection locked="0"/>
    </xf>
    <xf numFmtId="0" fontId="30" fillId="11" borderId="0" xfId="5" applyFont="1" applyFill="1" applyBorder="1" applyAlignment="1"/>
    <xf numFmtId="0" fontId="33" fillId="11" borderId="0" xfId="5" applyFont="1" applyFill="1" applyBorder="1" applyAlignment="1">
      <alignment vertical="center"/>
    </xf>
    <xf numFmtId="0" fontId="33" fillId="11" borderId="44" xfId="5" applyFont="1" applyFill="1" applyBorder="1" applyAlignment="1">
      <alignment vertical="center"/>
    </xf>
    <xf numFmtId="0" fontId="5" fillId="11" borderId="0" xfId="5" applyFont="1" applyFill="1" applyBorder="1" applyAlignment="1">
      <alignment horizontal="center" vertical="center"/>
    </xf>
    <xf numFmtId="0" fontId="6" fillId="11" borderId="44" xfId="5" applyFont="1" applyFill="1" applyBorder="1" applyAlignment="1">
      <alignment horizontal="center" vertical="center"/>
    </xf>
    <xf numFmtId="0" fontId="5" fillId="12" borderId="45" xfId="5" applyFont="1" applyFill="1" applyBorder="1" applyAlignment="1" applyProtection="1">
      <alignment horizontal="center" vertical="center"/>
      <protection locked="0"/>
    </xf>
    <xf numFmtId="0" fontId="30" fillId="11" borderId="0" xfId="5" applyFont="1" applyFill="1" applyBorder="1" applyAlignment="1">
      <alignment vertical="top" wrapText="1"/>
    </xf>
    <xf numFmtId="0" fontId="30" fillId="11" borderId="43" xfId="5" applyFont="1" applyFill="1" applyBorder="1" applyAlignment="1">
      <alignment vertical="top"/>
    </xf>
    <xf numFmtId="0" fontId="30" fillId="11" borderId="0" xfId="5" applyFont="1" applyFill="1" applyBorder="1" applyAlignment="1">
      <alignment vertical="top"/>
    </xf>
    <xf numFmtId="0" fontId="5" fillId="12" borderId="47" xfId="5" applyFont="1" applyFill="1" applyBorder="1" applyAlignment="1" applyProtection="1">
      <alignment horizontal="center" vertical="center"/>
    </xf>
    <xf numFmtId="0" fontId="30" fillId="11" borderId="0" xfId="5" applyFont="1" applyFill="1" applyBorder="1" applyProtection="1">
      <protection locked="0"/>
    </xf>
    <xf numFmtId="0" fontId="33" fillId="11" borderId="44" xfId="5" applyFont="1" applyFill="1" applyBorder="1"/>
    <xf numFmtId="0" fontId="1" fillId="11" borderId="3" xfId="5" applyFill="1" applyBorder="1"/>
    <xf numFmtId="0" fontId="1" fillId="11" borderId="2" xfId="5" applyFill="1" applyBorder="1"/>
    <xf numFmtId="0" fontId="1" fillId="11" borderId="45" xfId="5" applyFill="1" applyBorder="1"/>
    <xf numFmtId="0" fontId="19" fillId="3" borderId="42" xfId="0" applyFont="1" applyFill="1"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30" fillId="11" borderId="0" xfId="5" applyFont="1" applyFill="1" applyBorder="1"/>
    <xf numFmtId="0" fontId="30" fillId="11" borderId="0" xfId="5" applyFont="1" applyFill="1" applyBorder="1" applyAlignment="1">
      <alignment vertical="top"/>
    </xf>
    <xf numFmtId="0" fontId="30" fillId="11" borderId="0" xfId="5" applyFont="1" applyFill="1" applyBorder="1" applyProtection="1">
      <protection locked="0"/>
    </xf>
    <xf numFmtId="0" fontId="5" fillId="12" borderId="46" xfId="5" applyFont="1" applyFill="1" applyBorder="1" applyAlignment="1" applyProtection="1">
      <alignment horizontal="center" vertical="center"/>
      <protection locked="0"/>
    </xf>
    <xf numFmtId="0" fontId="5" fillId="0" borderId="0" xfId="5" applyFont="1" applyFill="1" applyBorder="1" applyAlignment="1" applyProtection="1">
      <alignment horizontal="right" vertical="center"/>
      <protection locked="0"/>
    </xf>
    <xf numFmtId="0" fontId="5" fillId="0" borderId="0" xfId="5" applyFont="1" applyFill="1" applyBorder="1" applyAlignment="1" applyProtection="1">
      <alignment horizontal="center" vertical="center"/>
      <protection locked="0"/>
    </xf>
    <xf numFmtId="0" fontId="32" fillId="0" borderId="0" xfId="5" applyFont="1" applyFill="1" applyBorder="1"/>
    <xf numFmtId="0" fontId="34" fillId="0" borderId="0" xfId="5" applyFont="1" applyFill="1" applyBorder="1"/>
    <xf numFmtId="0" fontId="1" fillId="0" borderId="0" xfId="5" applyFill="1" applyBorder="1"/>
    <xf numFmtId="0" fontId="26" fillId="11" borderId="26" xfId="5" applyFont="1" applyFill="1" applyBorder="1" applyAlignment="1">
      <alignment vertical="center"/>
    </xf>
    <xf numFmtId="0" fontId="26" fillId="11" borderId="1" xfId="5" applyFont="1" applyFill="1" applyBorder="1" applyAlignment="1">
      <alignment vertical="center"/>
    </xf>
    <xf numFmtId="0" fontId="29" fillId="11" borderId="43" xfId="5" applyFont="1" applyFill="1" applyBorder="1" applyAlignment="1">
      <alignment horizontal="center" vertical="center"/>
    </xf>
    <xf numFmtId="0" fontId="29" fillId="11" borderId="0" xfId="5" applyFont="1" applyFill="1" applyBorder="1" applyAlignment="1">
      <alignment horizontal="center" vertical="center"/>
    </xf>
    <xf numFmtId="0" fontId="29" fillId="11" borderId="44" xfId="5" applyFont="1" applyFill="1" applyBorder="1" applyAlignment="1">
      <alignment horizontal="center" vertical="center"/>
    </xf>
    <xf numFmtId="0" fontId="5" fillId="11" borderId="43" xfId="5" applyFont="1" applyFill="1" applyBorder="1" applyAlignment="1">
      <alignment vertical="center" wrapText="1"/>
    </xf>
    <xf numFmtId="0" fontId="5" fillId="11" borderId="0" xfId="5" applyFont="1" applyFill="1" applyBorder="1" applyAlignment="1">
      <alignment vertical="center" wrapText="1"/>
    </xf>
    <xf numFmtId="14" fontId="5" fillId="12" borderId="3" xfId="5" applyNumberFormat="1" applyFont="1" applyFill="1" applyBorder="1" applyAlignment="1" applyProtection="1">
      <alignment horizontal="center" vertical="center"/>
      <protection locked="0"/>
    </xf>
    <xf numFmtId="14" fontId="5" fillId="12" borderId="45" xfId="5" applyNumberFormat="1" applyFont="1" applyFill="1" applyBorder="1" applyAlignment="1" applyProtection="1">
      <alignment horizontal="center" vertical="center"/>
      <protection locked="0"/>
    </xf>
    <xf numFmtId="0" fontId="5" fillId="0" borderId="43"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5" fillId="0" borderId="44" xfId="5" applyFont="1" applyFill="1" applyBorder="1" applyAlignment="1">
      <alignment horizontal="center" vertical="center" wrapText="1"/>
    </xf>
    <xf numFmtId="0" fontId="6" fillId="11" borderId="43" xfId="5" applyFont="1" applyFill="1" applyBorder="1" applyAlignment="1">
      <alignment horizontal="right" vertical="center" wrapText="1"/>
    </xf>
    <xf numFmtId="0" fontId="6" fillId="11" borderId="44" xfId="5" applyFont="1" applyFill="1" applyBorder="1" applyAlignment="1">
      <alignment horizontal="right" vertical="center" wrapText="1"/>
    </xf>
    <xf numFmtId="49" fontId="5" fillId="12" borderId="3" xfId="5" applyNumberFormat="1" applyFont="1" applyFill="1" applyBorder="1" applyAlignment="1" applyProtection="1">
      <alignment horizontal="center" vertical="center"/>
      <protection locked="0"/>
    </xf>
    <xf numFmtId="49" fontId="5" fillId="12" borderId="45" xfId="5" applyNumberFormat="1" applyFont="1" applyFill="1" applyBorder="1" applyAlignment="1" applyProtection="1">
      <alignment horizontal="center" vertical="center"/>
      <protection locked="0"/>
    </xf>
    <xf numFmtId="0" fontId="30" fillId="11" borderId="43" xfId="5" applyFont="1" applyFill="1" applyBorder="1" applyAlignment="1">
      <alignment wrapText="1"/>
    </xf>
    <xf numFmtId="0" fontId="30" fillId="11" borderId="0" xfId="5" applyFont="1" applyFill="1" applyBorder="1" applyAlignment="1">
      <alignment wrapText="1"/>
    </xf>
    <xf numFmtId="0" fontId="30" fillId="11" borderId="0" xfId="5" applyFont="1" applyFill="1" applyBorder="1"/>
    <xf numFmtId="0" fontId="28" fillId="11" borderId="43" xfId="5" applyFont="1" applyFill="1" applyBorder="1" applyAlignment="1">
      <alignment horizontal="center" vertical="center" wrapText="1"/>
    </xf>
    <xf numFmtId="0" fontId="28" fillId="11" borderId="0" xfId="5" applyFont="1" applyFill="1" applyBorder="1" applyAlignment="1">
      <alignment horizontal="center" vertical="center" wrapText="1"/>
    </xf>
    <xf numFmtId="0" fontId="6" fillId="11" borderId="43" xfId="5" applyFont="1" applyFill="1" applyBorder="1" applyAlignment="1">
      <alignment horizontal="right" vertical="center"/>
    </xf>
    <xf numFmtId="0" fontId="6" fillId="11" borderId="44" xfId="5" applyFont="1" applyFill="1" applyBorder="1" applyAlignment="1">
      <alignment horizontal="right" vertical="center"/>
    </xf>
    <xf numFmtId="0" fontId="6" fillId="11" borderId="0" xfId="5" applyFont="1" applyFill="1" applyBorder="1" applyAlignment="1">
      <alignment horizontal="right" vertical="center" wrapText="1"/>
    </xf>
    <xf numFmtId="0" fontId="5" fillId="12" borderId="3" xfId="5" applyFont="1" applyFill="1" applyBorder="1" applyAlignment="1" applyProtection="1">
      <alignment horizontal="center" vertical="center"/>
      <protection locked="0"/>
    </xf>
    <xf numFmtId="0" fontId="5" fillId="12" borderId="45" xfId="5" applyFont="1" applyFill="1" applyBorder="1" applyAlignment="1" applyProtection="1">
      <alignment horizontal="center" vertical="center"/>
      <protection locked="0"/>
    </xf>
    <xf numFmtId="0" fontId="30" fillId="11" borderId="43" xfId="5" applyFont="1" applyFill="1" applyBorder="1" applyAlignment="1">
      <alignment vertical="center" wrapText="1"/>
    </xf>
    <xf numFmtId="0" fontId="30" fillId="11" borderId="0" xfId="5" applyFont="1" applyFill="1" applyBorder="1" applyAlignment="1">
      <alignment vertical="center" wrapText="1"/>
    </xf>
    <xf numFmtId="0" fontId="6" fillId="11" borderId="0" xfId="5" applyFont="1" applyFill="1" applyBorder="1" applyAlignment="1">
      <alignment horizontal="right" vertical="center"/>
    </xf>
    <xf numFmtId="0" fontId="5" fillId="12" borderId="3" xfId="5" applyFont="1" applyFill="1" applyBorder="1" applyAlignment="1" applyProtection="1">
      <alignment vertical="center"/>
      <protection locked="0"/>
    </xf>
    <xf numFmtId="0" fontId="5" fillId="12" borderId="2" xfId="5" applyFont="1" applyFill="1" applyBorder="1" applyAlignment="1" applyProtection="1">
      <alignment vertical="center"/>
      <protection locked="0"/>
    </xf>
    <xf numFmtId="0" fontId="5" fillId="12" borderId="45" xfId="5" applyFont="1" applyFill="1" applyBorder="1" applyAlignment="1" applyProtection="1">
      <alignment vertical="center"/>
      <protection locked="0"/>
    </xf>
    <xf numFmtId="0" fontId="31" fillId="11" borderId="43" xfId="5" applyFont="1" applyFill="1" applyBorder="1" applyAlignment="1">
      <alignment vertical="center"/>
    </xf>
    <xf numFmtId="0" fontId="31" fillId="11" borderId="0" xfId="5" applyFont="1" applyFill="1" applyBorder="1" applyAlignment="1">
      <alignment vertical="center"/>
    </xf>
    <xf numFmtId="0" fontId="6" fillId="11" borderId="0" xfId="5" applyFont="1" applyFill="1" applyBorder="1" applyAlignment="1">
      <alignment vertical="center"/>
    </xf>
    <xf numFmtId="0" fontId="30" fillId="12" borderId="3" xfId="5" applyFont="1" applyFill="1" applyBorder="1" applyProtection="1">
      <protection locked="0"/>
    </xf>
    <xf numFmtId="0" fontId="30" fillId="12" borderId="2" xfId="5" applyFont="1" applyFill="1" applyBorder="1" applyProtection="1">
      <protection locked="0"/>
    </xf>
    <xf numFmtId="0" fontId="30" fillId="12" borderId="45" xfId="5" applyFont="1" applyFill="1" applyBorder="1" applyProtection="1">
      <protection locked="0"/>
    </xf>
    <xf numFmtId="0" fontId="6" fillId="11" borderId="43" xfId="5" applyFont="1" applyFill="1" applyBorder="1" applyAlignment="1">
      <alignment horizontal="center" vertical="center"/>
    </xf>
    <xf numFmtId="0" fontId="6" fillId="11" borderId="0" xfId="5" applyFont="1" applyFill="1" applyBorder="1" applyAlignment="1">
      <alignment horizontal="center" vertical="center"/>
    </xf>
    <xf numFmtId="0" fontId="5" fillId="12" borderId="3" xfId="5" applyFont="1" applyFill="1" applyBorder="1" applyAlignment="1" applyProtection="1">
      <alignment horizontal="right" vertical="center"/>
      <protection locked="0"/>
    </xf>
    <xf numFmtId="0" fontId="5" fillId="12" borderId="2" xfId="5" applyFont="1" applyFill="1" applyBorder="1" applyAlignment="1" applyProtection="1">
      <alignment horizontal="right" vertical="center"/>
      <protection locked="0"/>
    </xf>
    <xf numFmtId="0" fontId="5" fillId="12" borderId="45" xfId="5" applyFont="1" applyFill="1" applyBorder="1" applyAlignment="1" applyProtection="1">
      <alignment horizontal="right" vertical="center"/>
      <protection locked="0"/>
    </xf>
    <xf numFmtId="0" fontId="30" fillId="11" borderId="0" xfId="5" applyFont="1" applyFill="1" applyBorder="1" applyAlignment="1">
      <alignment vertical="top" wrapText="1"/>
    </xf>
    <xf numFmtId="0" fontId="5" fillId="12" borderId="4" xfId="5" applyFont="1" applyFill="1" applyBorder="1" applyAlignment="1" applyProtection="1">
      <alignment horizontal="right" vertical="center"/>
      <protection locked="0"/>
    </xf>
    <xf numFmtId="0" fontId="5" fillId="12" borderId="5" xfId="5" applyFont="1" applyFill="1" applyBorder="1" applyAlignment="1" applyProtection="1">
      <alignment horizontal="right" vertical="center"/>
      <protection locked="0"/>
    </xf>
    <xf numFmtId="0" fontId="5" fillId="12" borderId="6" xfId="5" applyFont="1" applyFill="1" applyBorder="1" applyAlignment="1" applyProtection="1">
      <alignment horizontal="right" vertical="center"/>
      <protection locked="0"/>
    </xf>
    <xf numFmtId="0" fontId="5" fillId="12" borderId="43" xfId="5" applyFont="1" applyFill="1" applyBorder="1" applyAlignment="1" applyProtection="1">
      <alignment horizontal="right" vertical="center"/>
      <protection locked="0"/>
    </xf>
    <xf numFmtId="0" fontId="5" fillId="12" borderId="0" xfId="5" applyFont="1" applyFill="1" applyBorder="1" applyAlignment="1" applyProtection="1">
      <alignment horizontal="right" vertical="center"/>
      <protection locked="0"/>
    </xf>
    <xf numFmtId="0" fontId="5" fillId="12" borderId="44" xfId="5" applyFont="1" applyFill="1" applyBorder="1" applyAlignment="1" applyProtection="1">
      <alignment horizontal="right" vertical="center"/>
      <protection locked="0"/>
    </xf>
    <xf numFmtId="0" fontId="30" fillId="11" borderId="0" xfId="5" applyFont="1" applyFill="1" applyBorder="1" applyAlignment="1">
      <alignment vertical="top"/>
    </xf>
    <xf numFmtId="0" fontId="30" fillId="11" borderId="0" xfId="5" applyFont="1" applyFill="1" applyBorder="1" applyProtection="1">
      <protection locked="0"/>
    </xf>
    <xf numFmtId="0" fontId="6" fillId="11" borderId="43" xfId="5" applyFont="1" applyFill="1" applyBorder="1" applyAlignment="1">
      <alignment horizontal="left" vertical="center"/>
    </xf>
    <xf numFmtId="0" fontId="6" fillId="11" borderId="0" xfId="5" applyFont="1" applyFill="1" applyBorder="1" applyAlignment="1">
      <alignment horizontal="left" vertical="center"/>
    </xf>
    <xf numFmtId="0" fontId="5" fillId="12" borderId="3" xfId="5" applyFont="1" applyFill="1" applyBorder="1" applyAlignment="1" applyProtection="1">
      <alignment horizontal="right" vertical="center"/>
    </xf>
    <xf numFmtId="0" fontId="5" fillId="12" borderId="2" xfId="5" applyFont="1" applyFill="1" applyBorder="1" applyAlignment="1" applyProtection="1">
      <alignment horizontal="right" vertical="center"/>
    </xf>
    <xf numFmtId="0" fontId="5" fillId="12" borderId="45" xfId="5" applyFont="1" applyFill="1" applyBorder="1" applyAlignment="1" applyProtection="1">
      <alignment horizontal="right" vertical="center"/>
    </xf>
    <xf numFmtId="0" fontId="6" fillId="11" borderId="1" xfId="5" applyFont="1" applyFill="1" applyBorder="1" applyAlignment="1">
      <alignment horizontal="left" vertical="center" wrapText="1"/>
    </xf>
    <xf numFmtId="0" fontId="30" fillId="12" borderId="3" xfId="5" applyFont="1" applyFill="1" applyBorder="1" applyAlignment="1" applyProtection="1">
      <alignment vertical="center"/>
      <protection locked="0"/>
    </xf>
    <xf numFmtId="0" fontId="30" fillId="12" borderId="2" xfId="5" applyFont="1" applyFill="1" applyBorder="1" applyAlignment="1" applyProtection="1">
      <alignment vertical="center"/>
      <protection locked="0"/>
    </xf>
    <xf numFmtId="0" fontId="30" fillId="12" borderId="45" xfId="5" applyFont="1" applyFill="1" applyBorder="1" applyAlignment="1" applyProtection="1">
      <alignment vertical="center"/>
      <protection locked="0"/>
    </xf>
    <xf numFmtId="0" fontId="6" fillId="11" borderId="5" xfId="5" applyFont="1" applyFill="1" applyBorder="1" applyAlignment="1">
      <alignment horizontal="left" vertical="center" wrapText="1"/>
    </xf>
    <xf numFmtId="0" fontId="35" fillId="12" borderId="3" xfId="6" applyFill="1" applyBorder="1" applyAlignment="1" applyProtection="1">
      <alignment vertical="center"/>
      <protection locked="0"/>
    </xf>
    <xf numFmtId="49" fontId="5" fillId="12" borderId="3" xfId="5" applyNumberFormat="1" applyFont="1" applyFill="1" applyBorder="1" applyAlignment="1" applyProtection="1">
      <alignment vertical="center"/>
      <protection locked="0"/>
    </xf>
    <xf numFmtId="49" fontId="5" fillId="12" borderId="2" xfId="5" applyNumberFormat="1" applyFont="1" applyFill="1" applyBorder="1" applyAlignment="1" applyProtection="1">
      <alignment vertical="center"/>
      <protection locked="0"/>
    </xf>
    <xf numFmtId="49" fontId="5" fillId="12" borderId="45" xfId="5" applyNumberFormat="1" applyFont="1" applyFill="1" applyBorder="1" applyAlignment="1" applyProtection="1">
      <alignment vertical="center"/>
      <protection locked="0"/>
    </xf>
    <xf numFmtId="0" fontId="6" fillId="11" borderId="44" xfId="5" applyFont="1" applyFill="1" applyBorder="1" applyAlignment="1">
      <alignment horizontal="center" vertical="center"/>
    </xf>
    <xf numFmtId="0" fontId="6" fillId="11" borderId="0" xfId="5" applyFont="1" applyFill="1" applyBorder="1" applyAlignment="1">
      <alignment vertical="top"/>
    </xf>
    <xf numFmtId="0" fontId="12" fillId="4"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9"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6" fillId="11"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5" fillId="4" borderId="42" xfId="0" applyFont="1" applyFill="1" applyBorder="1" applyAlignment="1" applyProtection="1">
      <alignment vertical="center"/>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10" borderId="42" xfId="0" applyFont="1" applyFill="1" applyBorder="1" applyAlignment="1" applyProtection="1">
      <alignment horizontal="left" vertical="center" wrapText="1" indent="1"/>
    </xf>
    <xf numFmtId="0" fontId="5" fillId="3" borderId="42" xfId="3" applyFont="1" applyFill="1" applyBorder="1" applyAlignment="1" applyProtection="1">
      <alignment horizontal="center" vertical="center" wrapText="1"/>
    </xf>
    <xf numFmtId="3" fontId="19"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2" xfId="0" applyFont="1" applyFill="1" applyBorder="1" applyAlignment="1" applyProtection="1">
      <alignment vertical="center" wrapText="1"/>
    </xf>
    <xf numFmtId="0" fontId="0" fillId="0" borderId="42" xfId="0" applyBorder="1" applyAlignment="1" applyProtection="1"/>
    <xf numFmtId="0" fontId="19" fillId="3" borderId="42" xfId="3" applyFont="1" applyFill="1" applyBorder="1" applyAlignment="1" applyProtection="1">
      <alignment horizontal="center" vertical="center"/>
    </xf>
    <xf numFmtId="0" fontId="16" fillId="1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indent="1"/>
    </xf>
    <xf numFmtId="0" fontId="16"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2"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6"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9" fillId="2" borderId="4" xfId="3" applyFont="1" applyFill="1" applyBorder="1" applyAlignment="1" applyProtection="1">
      <alignment vertical="center" wrapText="1"/>
      <protection locked="0"/>
    </xf>
    <xf numFmtId="0" fontId="22" fillId="0" borderId="23"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22" fillId="0" borderId="25"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9"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10" borderId="13"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13" fillId="10" borderId="14"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3" xfId="0" applyFont="1" applyFill="1" applyBorder="1" applyAlignment="1" applyProtection="1">
      <alignment horizontal="left"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9" xfId="0" applyFont="1" applyBorder="1" applyAlignment="1" applyProtection="1">
      <alignment horizontal="left" vertical="center" wrapText="1"/>
    </xf>
    <xf numFmtId="0" fontId="19"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38" xfId="0" applyFont="1" applyFill="1" applyBorder="1" applyAlignment="1" applyProtection="1">
      <alignment horizontal="left" vertical="center"/>
    </xf>
    <xf numFmtId="0" fontId="23" fillId="6" borderId="38" xfId="0" applyFont="1" applyFill="1" applyBorder="1" applyAlignment="1" applyProtection="1">
      <alignment vertical="center"/>
    </xf>
    <xf numFmtId="0" fontId="4" fillId="0" borderId="38" xfId="0" applyFont="1" applyBorder="1" applyAlignment="1" applyProtection="1">
      <alignment vertical="center"/>
    </xf>
    <xf numFmtId="0" fontId="19" fillId="0" borderId="39" xfId="0" applyFont="1" applyBorder="1" applyAlignment="1" applyProtection="1">
      <alignment horizontal="left" vertical="center" wrapText="1"/>
    </xf>
    <xf numFmtId="0" fontId="19" fillId="9" borderId="40" xfId="0" applyFont="1" applyFill="1" applyBorder="1" applyAlignment="1" applyProtection="1">
      <alignment horizontal="left" vertical="center" wrapText="1"/>
    </xf>
    <xf numFmtId="0" fontId="21"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21" fillId="9" borderId="39" xfId="0" applyFont="1" applyFill="1" applyBorder="1" applyAlignment="1" applyProtection="1">
      <alignment horizontal="left" vertical="center" wrapText="1"/>
    </xf>
    <xf numFmtId="0" fontId="21" fillId="9" borderId="40" xfId="0" applyFont="1" applyFill="1" applyBorder="1" applyAlignment="1" applyProtection="1">
      <alignment horizontal="left" vertical="center" wrapText="1"/>
    </xf>
    <xf numFmtId="0" fontId="4" fillId="0" borderId="41" xfId="0" applyFont="1" applyBorder="1" applyProtection="1"/>
    <xf numFmtId="0" fontId="21" fillId="0" borderId="39" xfId="0" applyFont="1" applyBorder="1" applyAlignment="1" applyProtection="1">
      <alignment horizontal="left" vertical="center" wrapText="1"/>
    </xf>
    <xf numFmtId="0" fontId="21" fillId="0" borderId="40" xfId="0" applyFont="1" applyBorder="1" applyAlignment="1" applyProtection="1">
      <alignment horizontal="left" vertical="center" wrapText="1"/>
    </xf>
    <xf numFmtId="0" fontId="19" fillId="0" borderId="40" xfId="0" applyFont="1" applyBorder="1" applyAlignment="1" applyProtection="1">
      <alignment horizontal="left" vertical="center" wrapText="1"/>
    </xf>
    <xf numFmtId="0" fontId="3" fillId="0" borderId="0" xfId="0" applyFont="1" applyAlignment="1">
      <alignment horizontal="left" vertical="top" wrapText="1"/>
    </xf>
    <xf numFmtId="0" fontId="0" fillId="0" borderId="0" xfId="0" applyAlignment="1">
      <alignment horizontal="left" vertical="top"/>
    </xf>
  </cellXfs>
  <cellStyles count="7">
    <cellStyle name="Hyperlink" xfId="6" builtinId="8"/>
    <cellStyle name="Hyperlink 2" xfId="2" xr:uid="{00000000-0005-0000-0000-000000000000}"/>
    <cellStyle name="Normal" xfId="0" builtinId="0"/>
    <cellStyle name="Normal 2" xfId="3" xr:uid="{00000000-0005-0000-0000-000002000000}"/>
    <cellStyle name="Normal 3" xfId="4" xr:uid="{00000000-0005-0000-0000-000003000000}"/>
    <cellStyle name="Normal 3 2" xfId="5" xr:uid="{0BC8029A-5928-44CF-A48F-183132573C67}"/>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3ED8620-8D32-4EEE-B1B0-893278BB2A61}" r="E6" connectionId="0">
    <xmlCellPr id="1" xr6:uid="{8332EF3A-6DC7-40D0-A863-60482D1DE972}" uniqueName="Godina">
      <xmlPr mapId="1" xpath="/TFI-IZD-POD/Izvjesce/Godina" xmlDataType="integer"/>
    </xmlCellPr>
  </singleXmlCell>
  <singleXmlCell id="2" xr6:uid="{4D7874D2-1A8B-4FDD-830D-2DD1729EF6A7}" r="E8" connectionId="0">
    <xmlCellPr id="1" xr6:uid="{06343BDE-57AD-4924-BF04-1F8FB7A669FE}" uniqueName="Period">
      <xmlPr mapId="1" xpath="/TFI-IZD-POD/Izvjesce/Period" xmlDataType="short"/>
    </xmlCellPr>
  </singleXmlCell>
  <singleXmlCell id="3" xr6:uid="{0F25F51F-7709-4A78-B7F4-4510EC1A8271}" r="C17" connectionId="0">
    <xmlCellPr id="1" xr6:uid="{1018B55C-0931-45C3-A2D2-D3F0125A53AE}" uniqueName="sif_ust">
      <xmlPr mapId="1" xpath="/TFI-IZD-POD/Izvjesce/sif_ust" xmlDataType="string"/>
    </xmlCellPr>
  </singleXmlCell>
  <singleXmlCell id="4" xr6:uid="{9BC43203-7193-494F-AF14-D9BC84CB3D96}" r="C31" connectionId="0">
    <xmlCellPr id="1" xr6:uid="{5D84B3D6-0F73-432D-BF00-844C900B1269}"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12E1ED9E-CBFE-471E-8687-D52E2A093B20}" r="H8" connectionId="0">
    <xmlCellPr id="1" xr6:uid="{48414A99-08D2-4D0A-A12F-00EDAFC09FB6}" uniqueName="P1074366">
      <xmlPr mapId="1" xpath="/TFI-IZD-POD/IFP-GFI-IZD-POD_1000374/P1074366" xmlDataType="decimal"/>
    </xmlCellPr>
  </singleXmlCell>
  <singleXmlCell id="6" xr6:uid="{08644B8A-FE32-4EB2-BC8B-7B8F0CAB3DF3}" r="I8" connectionId="0">
    <xmlCellPr id="1" xr6:uid="{3C3A7464-B8C6-4EB0-8C61-858196C98A2E}" uniqueName="P1074367">
      <xmlPr mapId="1" xpath="/TFI-IZD-POD/IFP-GFI-IZD-POD_1000374/P1074367" xmlDataType="decimal"/>
    </xmlCellPr>
  </singleXmlCell>
  <singleXmlCell id="7" xr6:uid="{9C0622DA-A148-40C5-87BA-9C55C0216BAC}" r="H9" connectionId="0">
    <xmlCellPr id="1" xr6:uid="{AA31BD22-65F7-407E-890F-55E7E5E518AF}" uniqueName="P1074368">
      <xmlPr mapId="1" xpath="/TFI-IZD-POD/IFP-GFI-IZD-POD_1000374/P1074368" xmlDataType="decimal"/>
    </xmlCellPr>
  </singleXmlCell>
  <singleXmlCell id="8" xr6:uid="{221D3560-F174-4E9E-8586-43CBD675CFCE}" r="I9" connectionId="0">
    <xmlCellPr id="1" xr6:uid="{5838B910-0FAC-41FB-9A7F-A865FC879D25}" uniqueName="P1074369">
      <xmlPr mapId="1" xpath="/TFI-IZD-POD/IFP-GFI-IZD-POD_1000374/P1074369" xmlDataType="decimal"/>
    </xmlCellPr>
  </singleXmlCell>
  <singleXmlCell id="9" xr6:uid="{9F3F95A0-550C-40FC-9039-8D96B17D447A}" r="H10" connectionId="0">
    <xmlCellPr id="1" xr6:uid="{2F6EE8ED-6DD9-46A1-BBE9-19AF573C82C4}" uniqueName="P1074370">
      <xmlPr mapId="1" xpath="/TFI-IZD-POD/IFP-GFI-IZD-POD_1000374/P1074370" xmlDataType="decimal"/>
    </xmlCellPr>
  </singleXmlCell>
  <singleXmlCell id="10" xr6:uid="{F6FDC15A-5AF4-4583-BF0B-E05E2D996EB3}" r="I10" connectionId="0">
    <xmlCellPr id="1" xr6:uid="{FED67DEA-E48E-4A38-AEC1-3166B6A4486F}" uniqueName="P1074371">
      <xmlPr mapId="1" xpath="/TFI-IZD-POD/IFP-GFI-IZD-POD_1000374/P1074371" xmlDataType="decimal"/>
    </xmlCellPr>
  </singleXmlCell>
  <singleXmlCell id="11" xr6:uid="{9B52E8A4-7563-4643-B138-FB24A372787E}" r="H11" connectionId="0">
    <xmlCellPr id="1" xr6:uid="{EF5F029C-2CF8-4F36-AAC7-7537A045E922}" uniqueName="P1074372">
      <xmlPr mapId="1" xpath="/TFI-IZD-POD/IFP-GFI-IZD-POD_1000374/P1074372" xmlDataType="decimal"/>
    </xmlCellPr>
  </singleXmlCell>
  <singleXmlCell id="12" xr6:uid="{15FC52EE-2A1D-47F2-8ACB-D6CA0126BF18}" r="I11" connectionId="0">
    <xmlCellPr id="1" xr6:uid="{71EA4F67-0AE7-464D-BBA3-937BEE8F6A5A}" uniqueName="P1074373">
      <xmlPr mapId="1" xpath="/TFI-IZD-POD/IFP-GFI-IZD-POD_1000374/P1074373" xmlDataType="decimal"/>
    </xmlCellPr>
  </singleXmlCell>
  <singleXmlCell id="13" xr6:uid="{2DB7A57A-7336-4C55-B896-D72397E58EDF}" r="H12" connectionId="0">
    <xmlCellPr id="1" xr6:uid="{67AA1A2B-0C15-4764-AA53-27E0E5966BAF}" uniqueName="P1074374">
      <xmlPr mapId="1" xpath="/TFI-IZD-POD/IFP-GFI-IZD-POD_1000374/P1074374" xmlDataType="decimal"/>
    </xmlCellPr>
  </singleXmlCell>
  <singleXmlCell id="14" xr6:uid="{E1B122E7-90E4-4791-952C-2EB3F5085CCB}" r="I12" connectionId="0">
    <xmlCellPr id="1" xr6:uid="{743E6CBE-4938-4767-A631-596EC24B61D7}" uniqueName="P1074375">
      <xmlPr mapId="1" xpath="/TFI-IZD-POD/IFP-GFI-IZD-POD_1000374/P1074375" xmlDataType="decimal"/>
    </xmlCellPr>
  </singleXmlCell>
  <singleXmlCell id="15" xr6:uid="{E3DC58DD-1F3E-4E1C-8276-B336A6AF2992}" r="H13" connectionId="0">
    <xmlCellPr id="1" xr6:uid="{C383D6A4-7192-4867-AB60-6891E6035D17}" uniqueName="P1074376">
      <xmlPr mapId="1" xpath="/TFI-IZD-POD/IFP-GFI-IZD-POD_1000374/P1074376" xmlDataType="decimal"/>
    </xmlCellPr>
  </singleXmlCell>
  <singleXmlCell id="17" xr6:uid="{AD3596CC-D639-4015-BF18-3E17CE2D6412}" r="I13" connectionId="0">
    <xmlCellPr id="1" xr6:uid="{6564DDB1-A57B-4D91-90B1-D16D80E8B5EB}" uniqueName="P1074491">
      <xmlPr mapId="1" xpath="/TFI-IZD-POD/IFP-GFI-IZD-POD_1000374/P1074491" xmlDataType="decimal"/>
    </xmlCellPr>
  </singleXmlCell>
  <singleXmlCell id="18" xr6:uid="{44C7852B-672E-43CB-891C-A7705DA1F18F}" r="H14" connectionId="0">
    <xmlCellPr id="1" xr6:uid="{7B1553A7-5082-49E4-BF72-3CAC8C74A15D}" uniqueName="P1074492">
      <xmlPr mapId="1" xpath="/TFI-IZD-POD/IFP-GFI-IZD-POD_1000374/P1074492" xmlDataType="decimal"/>
    </xmlCellPr>
  </singleXmlCell>
  <singleXmlCell id="19" xr6:uid="{25D8FD74-403E-44FF-B886-CE6203624E09}" r="I14" connectionId="0">
    <xmlCellPr id="1" xr6:uid="{2B8FA1B6-E4AA-47C5-8F47-633A18ECC2B7}" uniqueName="P1074493">
      <xmlPr mapId="1" xpath="/TFI-IZD-POD/IFP-GFI-IZD-POD_1000374/P1074493" xmlDataType="decimal"/>
    </xmlCellPr>
  </singleXmlCell>
  <singleXmlCell id="20" xr6:uid="{032BEADD-6FD8-4514-ACB2-D80DB0B36224}" r="H15" connectionId="0">
    <xmlCellPr id="1" xr6:uid="{40ECC36C-CB90-4009-8E38-E322282416A1}" uniqueName="P1074494">
      <xmlPr mapId="1" xpath="/TFI-IZD-POD/IFP-GFI-IZD-POD_1000374/P1074494" xmlDataType="decimal"/>
    </xmlCellPr>
  </singleXmlCell>
  <singleXmlCell id="21" xr6:uid="{51DD78C9-1908-4612-81F1-E6933736D560}" r="I15" connectionId="0">
    <xmlCellPr id="1" xr6:uid="{596428BA-55A1-406E-87FC-A1A70386DE8F}" uniqueName="P1074575">
      <xmlPr mapId="1" xpath="/TFI-IZD-POD/IFP-GFI-IZD-POD_1000374/P1074575" xmlDataType="decimal"/>
    </xmlCellPr>
  </singleXmlCell>
  <singleXmlCell id="22" xr6:uid="{C90CC03A-35FC-4DE5-BFEA-F7E6589A52EB}" r="H16" connectionId="0">
    <xmlCellPr id="1" xr6:uid="{EA21A047-6718-4B80-BB40-843370A35E0D}" uniqueName="P1074576">
      <xmlPr mapId="1" xpath="/TFI-IZD-POD/IFP-GFI-IZD-POD_1000374/P1074576" xmlDataType="decimal"/>
    </xmlCellPr>
  </singleXmlCell>
  <singleXmlCell id="23" xr6:uid="{1E7A1819-BADB-4981-A618-36DA4B2C2957}" r="I16" connectionId="0">
    <xmlCellPr id="1" xr6:uid="{B6396C3A-159C-4C83-811B-CA0295ACC9BD}" uniqueName="P1074577">
      <xmlPr mapId="1" xpath="/TFI-IZD-POD/IFP-GFI-IZD-POD_1000374/P1074577" xmlDataType="decimal"/>
    </xmlCellPr>
  </singleXmlCell>
  <singleXmlCell id="24" xr6:uid="{B4156E61-1E31-41F5-A283-0C6C647B2546}" r="H17" connectionId="0">
    <xmlCellPr id="1" xr6:uid="{518ED050-237A-4CA9-9425-8169C5229AA5}" uniqueName="P1074578">
      <xmlPr mapId="1" xpath="/TFI-IZD-POD/IFP-GFI-IZD-POD_1000374/P1074578" xmlDataType="decimal"/>
    </xmlCellPr>
  </singleXmlCell>
  <singleXmlCell id="25" xr6:uid="{EE1E8CFC-98E3-4959-828F-8DC4506EA194}" r="I17" connectionId="0">
    <xmlCellPr id="1" xr6:uid="{636A4891-6B51-418F-8B7A-8B62E5018D3D}" uniqueName="P1074579">
      <xmlPr mapId="1" xpath="/TFI-IZD-POD/IFP-GFI-IZD-POD_1000374/P1074579" xmlDataType="decimal"/>
    </xmlCellPr>
  </singleXmlCell>
  <singleXmlCell id="26" xr6:uid="{2AEB6396-5E45-4F2C-9ADF-E445BAC5818E}" r="H18" connectionId="0">
    <xmlCellPr id="1" xr6:uid="{4CE7B813-2155-4E81-8DA4-90B1A0D45964}" uniqueName="P1074656">
      <xmlPr mapId="1" xpath="/TFI-IZD-POD/IFP-GFI-IZD-POD_1000374/P1074656" xmlDataType="decimal"/>
    </xmlCellPr>
  </singleXmlCell>
  <singleXmlCell id="27" xr6:uid="{C95393EC-0949-4FE9-A281-F76FFA6CA42B}" r="I18" connectionId="0">
    <xmlCellPr id="1" xr6:uid="{8B338E41-FE25-4DEA-ADA1-6AF1CEDC53BF}" uniqueName="P1074657">
      <xmlPr mapId="1" xpath="/TFI-IZD-POD/IFP-GFI-IZD-POD_1000374/P1074657" xmlDataType="decimal"/>
    </xmlCellPr>
  </singleXmlCell>
  <singleXmlCell id="28" xr6:uid="{B24B5AFF-4DDB-4DA7-8A0B-CD4E629ADFFB}" r="H19" connectionId="0">
    <xmlCellPr id="1" xr6:uid="{4EA08C30-56F7-4804-8FBC-9563E16D065A}" uniqueName="P1074658">
      <xmlPr mapId="1" xpath="/TFI-IZD-POD/IFP-GFI-IZD-POD_1000374/P1074658" xmlDataType="decimal"/>
    </xmlCellPr>
  </singleXmlCell>
  <singleXmlCell id="29" xr6:uid="{56D98C71-9D24-4E8A-BE66-4B3DEB34B082}" r="I19" connectionId="0">
    <xmlCellPr id="1" xr6:uid="{55E55677-A1CA-4DF9-B2AA-54FE4F8FEB58}" uniqueName="P1074659">
      <xmlPr mapId="1" xpath="/TFI-IZD-POD/IFP-GFI-IZD-POD_1000374/P1074659" xmlDataType="decimal"/>
    </xmlCellPr>
  </singleXmlCell>
  <singleXmlCell id="30" xr6:uid="{6F0672B2-AF37-45C0-86B9-7E06805F9189}" r="H20" connectionId="0">
    <xmlCellPr id="1" xr6:uid="{FA380A6B-DCBD-48CD-B372-3D94843EF290}" uniqueName="P1074894">
      <xmlPr mapId="1" xpath="/TFI-IZD-POD/IFP-GFI-IZD-POD_1000374/P1074894" xmlDataType="decimal"/>
    </xmlCellPr>
  </singleXmlCell>
  <singleXmlCell id="31" xr6:uid="{E23403A4-7B78-41AC-B37F-94F0AC2FA754}" r="I20" connectionId="0">
    <xmlCellPr id="1" xr6:uid="{4C778563-651F-4E83-BC90-5F93E238AB8A}" uniqueName="P1074895">
      <xmlPr mapId="1" xpath="/TFI-IZD-POD/IFP-GFI-IZD-POD_1000374/P1074895" xmlDataType="decimal"/>
    </xmlCellPr>
  </singleXmlCell>
  <singleXmlCell id="32" xr6:uid="{1D6DC101-EDA6-4E3F-B2A1-06D5C7412716}" r="H21" connectionId="0">
    <xmlCellPr id="1" xr6:uid="{98D7CBCD-E95F-459C-8F1B-90CD6510EC6B}" uniqueName="P1074896">
      <xmlPr mapId="1" xpath="/TFI-IZD-POD/IFP-GFI-IZD-POD_1000374/P1074896" xmlDataType="decimal"/>
    </xmlCellPr>
  </singleXmlCell>
  <singleXmlCell id="33" xr6:uid="{36539B7A-A817-4B6F-9E6E-5468C0914D0F}" r="I21" connectionId="0">
    <xmlCellPr id="1" xr6:uid="{C3D22A70-E47C-4450-B8B5-F578C7532DA3}" uniqueName="P1074897">
      <xmlPr mapId="1" xpath="/TFI-IZD-POD/IFP-GFI-IZD-POD_1000374/P1074897" xmlDataType="decimal"/>
    </xmlCellPr>
  </singleXmlCell>
  <singleXmlCell id="34" xr6:uid="{883FF46F-1089-4946-9DAE-42929865A25F}" r="H22" connectionId="0">
    <xmlCellPr id="1" xr6:uid="{469B297D-03C4-4CA6-A797-86731F4BD995}" uniqueName="P1074898">
      <xmlPr mapId="1" xpath="/TFI-IZD-POD/IFP-GFI-IZD-POD_1000374/P1074898" xmlDataType="decimal"/>
    </xmlCellPr>
  </singleXmlCell>
  <singleXmlCell id="35" xr6:uid="{EF09C2BF-50FF-4ACF-8EBE-CE5338883EB0}" r="I22" connectionId="0">
    <xmlCellPr id="1" xr6:uid="{98444EAD-F931-42C5-8F42-99681EE0A1F0}" uniqueName="P1074899">
      <xmlPr mapId="1" xpath="/TFI-IZD-POD/IFP-GFI-IZD-POD_1000374/P1074899" xmlDataType="decimal"/>
    </xmlCellPr>
  </singleXmlCell>
  <singleXmlCell id="36" xr6:uid="{AB84C13F-8F19-4645-907A-435141C20760}" r="H23" connectionId="0">
    <xmlCellPr id="1" xr6:uid="{F5722A49-6237-486B-B6BD-D2F2EDA586DD}" uniqueName="P1074900">
      <xmlPr mapId="1" xpath="/TFI-IZD-POD/IFP-GFI-IZD-POD_1000374/P1074900" xmlDataType="decimal"/>
    </xmlCellPr>
  </singleXmlCell>
  <singleXmlCell id="37" xr6:uid="{6B1D3C4D-E5EE-403A-BA17-FED66EC07681}" r="I23" connectionId="0">
    <xmlCellPr id="1" xr6:uid="{1CF2162C-9C3F-4B65-B7B1-725FEA5FB543}" uniqueName="P1074901">
      <xmlPr mapId="1" xpath="/TFI-IZD-POD/IFP-GFI-IZD-POD_1000374/P1074901" xmlDataType="decimal"/>
    </xmlCellPr>
  </singleXmlCell>
  <singleXmlCell id="38" xr6:uid="{D32B5396-9969-4A48-86CA-E2B08DFF7FF7}" r="H24" connectionId="0">
    <xmlCellPr id="1" xr6:uid="{99478F68-A1B5-4386-8362-0C0420411962}" uniqueName="P1074902">
      <xmlPr mapId="1" xpath="/TFI-IZD-POD/IFP-GFI-IZD-POD_1000374/P1074902" xmlDataType="decimal"/>
    </xmlCellPr>
  </singleXmlCell>
  <singleXmlCell id="39" xr6:uid="{EC69B763-76B7-4B07-A179-9E7D1ADF43E1}" r="I24" connectionId="0">
    <xmlCellPr id="1" xr6:uid="{3095ACF5-13D6-4E60-BFD3-364BAC18877B}" uniqueName="P1074903">
      <xmlPr mapId="1" xpath="/TFI-IZD-POD/IFP-GFI-IZD-POD_1000374/P1074903" xmlDataType="decimal"/>
    </xmlCellPr>
  </singleXmlCell>
  <singleXmlCell id="40" xr6:uid="{155AA4B5-56E9-452C-B9A8-5D317826C179}" r="H25" connectionId="0">
    <xmlCellPr id="1" xr6:uid="{1C19A86E-189C-48D8-8680-10E3DD6B72E6}" uniqueName="P1074904">
      <xmlPr mapId="1" xpath="/TFI-IZD-POD/IFP-GFI-IZD-POD_1000374/P1074904" xmlDataType="decimal"/>
    </xmlCellPr>
  </singleXmlCell>
  <singleXmlCell id="41" xr6:uid="{EF416427-5BCF-4AEB-AEF6-8B704ED9CDDE}" r="I25" connectionId="0">
    <xmlCellPr id="1" xr6:uid="{1E3D4735-F49E-4FEB-982D-2E628A4EA322}" uniqueName="P1074905">
      <xmlPr mapId="1" xpath="/TFI-IZD-POD/IFP-GFI-IZD-POD_1000374/P1074905" xmlDataType="decimal"/>
    </xmlCellPr>
  </singleXmlCell>
  <singleXmlCell id="42" xr6:uid="{D8CA9FF7-4C52-460B-9913-CFF5136AC8E5}" r="H26" connectionId="0">
    <xmlCellPr id="1" xr6:uid="{77005396-61B0-4CAC-8DC1-FB458050923F}" uniqueName="P1074906">
      <xmlPr mapId="1" xpath="/TFI-IZD-POD/IFP-GFI-IZD-POD_1000374/P1074906" xmlDataType="decimal"/>
    </xmlCellPr>
  </singleXmlCell>
  <singleXmlCell id="43" xr6:uid="{69452276-4B13-4470-AFCA-F1350AEC374E}" r="I26" connectionId="0">
    <xmlCellPr id="1" xr6:uid="{9D5DC4F8-EC8A-48FB-B1EB-844FB96C2295}" uniqueName="P1074907">
      <xmlPr mapId="1" xpath="/TFI-IZD-POD/IFP-GFI-IZD-POD_1000374/P1074907" xmlDataType="decimal"/>
    </xmlCellPr>
  </singleXmlCell>
  <singleXmlCell id="44" xr6:uid="{FE4009F4-CF38-459F-A57D-16ABF0273582}" r="H27" connectionId="0">
    <xmlCellPr id="1" xr6:uid="{A3616E4D-9DD0-4A16-8BD7-6B0768B11633}" uniqueName="P1074908">
      <xmlPr mapId="1" xpath="/TFI-IZD-POD/IFP-GFI-IZD-POD_1000374/P1074908" xmlDataType="decimal"/>
    </xmlCellPr>
  </singleXmlCell>
  <singleXmlCell id="45" xr6:uid="{D9F367AE-0D76-4B78-A53F-2F5D657BD2C3}" r="I27" connectionId="0">
    <xmlCellPr id="1" xr6:uid="{44925742-D3C9-4CA6-9540-DD9CFEA5ACB9}" uniqueName="P1074909">
      <xmlPr mapId="1" xpath="/TFI-IZD-POD/IFP-GFI-IZD-POD_1000374/P1074909" xmlDataType="decimal"/>
    </xmlCellPr>
  </singleXmlCell>
  <singleXmlCell id="46" xr6:uid="{EFC0E423-5B15-4E1B-AC9F-07D781481298}" r="H28" connectionId="0">
    <xmlCellPr id="1" xr6:uid="{3CBE2842-A4EF-42E3-8E62-E4B9212E558E}" uniqueName="P1074910">
      <xmlPr mapId="1" xpath="/TFI-IZD-POD/IFP-GFI-IZD-POD_1000374/P1074910" xmlDataType="decimal"/>
    </xmlCellPr>
  </singleXmlCell>
  <singleXmlCell id="47" xr6:uid="{12EF457C-DF63-473E-935E-1A805D0176FF}" r="I28" connectionId="0">
    <xmlCellPr id="1" xr6:uid="{D72B51B2-A742-44AF-86A7-C9F876BC1508}" uniqueName="P1074912">
      <xmlPr mapId="1" xpath="/TFI-IZD-POD/IFP-GFI-IZD-POD_1000374/P1074912" xmlDataType="decimal"/>
    </xmlCellPr>
  </singleXmlCell>
  <singleXmlCell id="48" xr6:uid="{0FA2BAC5-59F7-49E1-BEBB-DF595F07A1EA}" r="H29" connectionId="0">
    <xmlCellPr id="1" xr6:uid="{087393DF-3969-4362-942E-010AD6CDB5E1}" uniqueName="P1074914">
      <xmlPr mapId="1" xpath="/TFI-IZD-POD/IFP-GFI-IZD-POD_1000374/P1074914" xmlDataType="decimal"/>
    </xmlCellPr>
  </singleXmlCell>
  <singleXmlCell id="49" xr6:uid="{17F0E8A8-859E-46FB-98BD-14C3EF697353}" r="I29" connectionId="0">
    <xmlCellPr id="1" xr6:uid="{56EF7EBC-979A-49AA-9B57-682A8A7D213E}" uniqueName="P1074916">
      <xmlPr mapId="1" xpath="/TFI-IZD-POD/IFP-GFI-IZD-POD_1000374/P1074916" xmlDataType="decimal"/>
    </xmlCellPr>
  </singleXmlCell>
  <singleXmlCell id="50" xr6:uid="{580FFA37-22CE-4F7C-A054-DA3C8BEB3BDC}" r="H30" connectionId="0">
    <xmlCellPr id="1" xr6:uid="{2102BD5D-68AF-48A5-890B-48F224CAB553}" uniqueName="P1074918">
      <xmlPr mapId="1" xpath="/TFI-IZD-POD/IFP-GFI-IZD-POD_1000374/P1074918" xmlDataType="decimal"/>
    </xmlCellPr>
  </singleXmlCell>
  <singleXmlCell id="51" xr6:uid="{6C2BEBD5-FBB5-4EA4-BE91-02F8E4E6C241}" r="I30" connectionId="0">
    <xmlCellPr id="1" xr6:uid="{F0DC00DC-6353-4A45-8097-678F96FAC007}" uniqueName="P1074921">
      <xmlPr mapId="1" xpath="/TFI-IZD-POD/IFP-GFI-IZD-POD_1000374/P1074921" xmlDataType="decimal"/>
    </xmlCellPr>
  </singleXmlCell>
  <singleXmlCell id="52" xr6:uid="{99AFB78A-955D-4177-A783-EF4A1476AC07}" r="H31" connectionId="0">
    <xmlCellPr id="1" xr6:uid="{85CA09B6-0997-4E4E-AFAF-492BE03948D2}" uniqueName="P1074927">
      <xmlPr mapId="1" xpath="/TFI-IZD-POD/IFP-GFI-IZD-POD_1000374/P1074927" xmlDataType="decimal"/>
    </xmlCellPr>
  </singleXmlCell>
  <singleXmlCell id="53" xr6:uid="{33F89CFE-FAFF-40FC-8FAB-FADD3D83984D}" r="I31" connectionId="0">
    <xmlCellPr id="1" xr6:uid="{E3DEB7F9-606C-499D-8392-5A5A67D5CE06}" uniqueName="P1074947">
      <xmlPr mapId="1" xpath="/TFI-IZD-POD/IFP-GFI-IZD-POD_1000374/P1074947" xmlDataType="decimal"/>
    </xmlCellPr>
  </singleXmlCell>
  <singleXmlCell id="54" xr6:uid="{ACB19F07-967E-4A2F-A574-D0F1C6BC488A}" r="H32" connectionId="0">
    <xmlCellPr id="1" xr6:uid="{C7FEB91A-551F-4C50-A1D7-5B2E985B2374}" uniqueName="P1074949">
      <xmlPr mapId="1" xpath="/TFI-IZD-POD/IFP-GFI-IZD-POD_1000374/P1074949" xmlDataType="decimal"/>
    </xmlCellPr>
  </singleXmlCell>
  <singleXmlCell id="55" xr6:uid="{2BB6C40C-DD19-44BC-8BD8-51FA911D9D7C}" r="I32" connectionId="0">
    <xmlCellPr id="1" xr6:uid="{35A6AE97-6C09-4053-BD87-FD5ECBAD65A7}" uniqueName="P1074951">
      <xmlPr mapId="1" xpath="/TFI-IZD-POD/IFP-GFI-IZD-POD_1000374/P1074951" xmlDataType="decimal"/>
    </xmlCellPr>
  </singleXmlCell>
  <singleXmlCell id="56" xr6:uid="{5624BFEA-3CE1-485F-B04D-FD46D2C67F54}" r="H33" connectionId="0">
    <xmlCellPr id="1" xr6:uid="{31CD163C-3686-4C46-9AE9-C5F63880DFEB}" uniqueName="P1074954">
      <xmlPr mapId="1" xpath="/TFI-IZD-POD/IFP-GFI-IZD-POD_1000374/P1074954" xmlDataType="decimal"/>
    </xmlCellPr>
  </singleXmlCell>
  <singleXmlCell id="57" xr6:uid="{641AC76E-1DF5-41EC-8A00-E023767F4048}" r="I33" connectionId="0">
    <xmlCellPr id="1" xr6:uid="{C78FCEB7-C311-4E9D-B722-7DB0146188CB}" uniqueName="P1074956">
      <xmlPr mapId="1" xpath="/TFI-IZD-POD/IFP-GFI-IZD-POD_1000374/P1074956" xmlDataType="decimal"/>
    </xmlCellPr>
  </singleXmlCell>
  <singleXmlCell id="58" xr6:uid="{D316C90D-A5C1-4CDE-9DAF-C30EA251AD84}" r="H34" connectionId="0">
    <xmlCellPr id="1" xr6:uid="{9240837F-5526-4961-9CA1-E8E43C8801C5}" uniqueName="P1074958">
      <xmlPr mapId="1" xpath="/TFI-IZD-POD/IFP-GFI-IZD-POD_1000374/P1074958" xmlDataType="decimal"/>
    </xmlCellPr>
  </singleXmlCell>
  <singleXmlCell id="59" xr6:uid="{4E529CEC-074A-4062-8AEF-F955119E6EFE}" r="I34" connectionId="0">
    <xmlCellPr id="1" xr6:uid="{8DB0765B-ECCF-4EAD-9C12-D4F8F3561E75}" uniqueName="P1074960">
      <xmlPr mapId="1" xpath="/TFI-IZD-POD/IFP-GFI-IZD-POD_1000374/P1074960" xmlDataType="decimal"/>
    </xmlCellPr>
  </singleXmlCell>
  <singleXmlCell id="60" xr6:uid="{865515F8-7612-47E5-A73E-011687690583}" r="H35" connectionId="0">
    <xmlCellPr id="1" xr6:uid="{4F2BA833-C949-4480-BEDF-B0FA589E2D26}" uniqueName="P1074962">
      <xmlPr mapId="1" xpath="/TFI-IZD-POD/IFP-GFI-IZD-POD_1000374/P1074962" xmlDataType="decimal"/>
    </xmlCellPr>
  </singleXmlCell>
  <singleXmlCell id="61" xr6:uid="{18CCD181-B2DA-4D20-91D7-01F3B7D7D084}" r="I35" connectionId="0">
    <xmlCellPr id="1" xr6:uid="{ADD13D8F-806E-4175-B3F8-F0F9EA9D0AE2}" uniqueName="P1074964">
      <xmlPr mapId="1" xpath="/TFI-IZD-POD/IFP-GFI-IZD-POD_1000374/P1074964" xmlDataType="decimal"/>
    </xmlCellPr>
  </singleXmlCell>
  <singleXmlCell id="62" xr6:uid="{A80D081A-CE05-48B0-AEAF-CCB166CB064D}" r="H36" connectionId="0">
    <xmlCellPr id="1" xr6:uid="{C190C6FF-1B6A-4C11-833F-6BF9E81242E3}" uniqueName="P1074923">
      <xmlPr mapId="1" xpath="/TFI-IZD-POD/IFP-GFI-IZD-POD_1000374/P1074923" xmlDataType="decimal"/>
    </xmlCellPr>
  </singleXmlCell>
  <singleXmlCell id="63" xr6:uid="{ADE0C447-191E-4DA6-B2A2-34EC62AAB7AA}" r="I36" connectionId="0">
    <xmlCellPr id="1" xr6:uid="{7C887C95-8702-40DB-99A4-4CD7D3981D56}" uniqueName="P1074925">
      <xmlPr mapId="1" xpath="/TFI-IZD-POD/IFP-GFI-IZD-POD_1000374/P1074925" xmlDataType="decimal"/>
    </xmlCellPr>
  </singleXmlCell>
  <singleXmlCell id="64" xr6:uid="{1E2B81D4-714D-46DA-A14D-8B243CDD9326}" r="H37" connectionId="0">
    <xmlCellPr id="1" xr6:uid="{AEE50A05-EE00-4E58-9F92-BC100F2377C4}" uniqueName="P1084406">
      <xmlPr mapId="1" xpath="/TFI-IZD-POD/IFP-GFI-IZD-POD_1000374/P1084406" xmlDataType="decimal"/>
    </xmlCellPr>
  </singleXmlCell>
  <singleXmlCell id="65" xr6:uid="{A78D3F54-B8D5-48E5-96B0-AC8B4B4FAD4B}" r="I37" connectionId="0">
    <xmlCellPr id="1" xr6:uid="{2FE593BD-D2DE-4C2D-94D1-0E69F432C8A0}" uniqueName="P1084407">
      <xmlPr mapId="1" xpath="/TFI-IZD-POD/IFP-GFI-IZD-POD_1000374/P1084407" xmlDataType="decimal"/>
    </xmlCellPr>
  </singleXmlCell>
  <singleXmlCell id="66" xr6:uid="{08985B08-9151-4B89-B54D-4E28FC0BBB3A}" r="H38" connectionId="0">
    <xmlCellPr id="1" xr6:uid="{CEE00098-16FA-46AB-82C2-6FA3E0D5AC0A}" uniqueName="P1074967">
      <xmlPr mapId="1" xpath="/TFI-IZD-POD/IFP-GFI-IZD-POD_1000374/P1074967" xmlDataType="decimal"/>
    </xmlCellPr>
  </singleXmlCell>
  <singleXmlCell id="67" xr6:uid="{CDDB957F-64C6-43F5-AF84-4EEBC9AB4ACB}" r="I38" connectionId="0">
    <xmlCellPr id="1" xr6:uid="{243A865C-E23B-405B-90A0-7A4348728BE0}" uniqueName="P1074973">
      <xmlPr mapId="1" xpath="/TFI-IZD-POD/IFP-GFI-IZD-POD_1000374/P1074973" xmlDataType="decimal"/>
    </xmlCellPr>
  </singleXmlCell>
  <singleXmlCell id="68" xr6:uid="{6774E363-650E-42BE-8E56-E7123358CA6F}" r="H39" connectionId="0">
    <xmlCellPr id="1" xr6:uid="{55D9ED2A-0471-4C83-AD52-6A7BA652CD1A}" uniqueName="P1074975">
      <xmlPr mapId="1" xpath="/TFI-IZD-POD/IFP-GFI-IZD-POD_1000374/P1074975" xmlDataType="decimal"/>
    </xmlCellPr>
  </singleXmlCell>
  <singleXmlCell id="69" xr6:uid="{7469B531-364F-4C14-90AF-F18DEF872C85}" r="I39" connectionId="0">
    <xmlCellPr id="1" xr6:uid="{43E67010-7CFA-4CE4-AC53-9D2A7BFDDD20}" uniqueName="P1074979">
      <xmlPr mapId="1" xpath="/TFI-IZD-POD/IFP-GFI-IZD-POD_1000374/P1074979" xmlDataType="decimal"/>
    </xmlCellPr>
  </singleXmlCell>
  <singleXmlCell id="70" xr6:uid="{7C7FD83F-7D8A-420D-8A59-94B83F7E8851}" r="H40" connectionId="0">
    <xmlCellPr id="1" xr6:uid="{07BC2DA8-D807-4AD0-AA62-52A18D93A756}" uniqueName="P1074981">
      <xmlPr mapId="1" xpath="/TFI-IZD-POD/IFP-GFI-IZD-POD_1000374/P1074981" xmlDataType="decimal"/>
    </xmlCellPr>
  </singleXmlCell>
  <singleXmlCell id="71" xr6:uid="{5FE16FFC-46EA-4164-BCF5-71C459038D65}" r="I40" connectionId="0">
    <xmlCellPr id="1" xr6:uid="{9D819C46-039A-4BB7-96F0-77FE255BF5EB}" uniqueName="P1074983">
      <xmlPr mapId="1" xpath="/TFI-IZD-POD/IFP-GFI-IZD-POD_1000374/P1074983" xmlDataType="decimal"/>
    </xmlCellPr>
  </singleXmlCell>
  <singleXmlCell id="72" xr6:uid="{460653B3-460D-4E92-8C05-985A4FC46EFE}" r="H41" connectionId="0">
    <xmlCellPr id="1" xr6:uid="{7835CAE7-0814-40B9-9CD8-F1C3FB3CD83A}" uniqueName="P1074985">
      <xmlPr mapId="1" xpath="/TFI-IZD-POD/IFP-GFI-IZD-POD_1000374/P1074985" xmlDataType="decimal"/>
    </xmlCellPr>
  </singleXmlCell>
  <singleXmlCell id="73" xr6:uid="{343E2E56-AC47-4BD2-B278-127A945FC8E6}" r="I41" connectionId="0">
    <xmlCellPr id="1" xr6:uid="{5D1C0C03-303B-4F07-9343-4C3B3C962349}" uniqueName="P1074987">
      <xmlPr mapId="1" xpath="/TFI-IZD-POD/IFP-GFI-IZD-POD_1000374/P1074987" xmlDataType="decimal"/>
    </xmlCellPr>
  </singleXmlCell>
  <singleXmlCell id="74" xr6:uid="{B276298F-B1D9-41C7-916C-D4914F174DC4}" r="H42" connectionId="0">
    <xmlCellPr id="1" xr6:uid="{ECEF158D-8611-4DD7-A670-099A71F1BBE7}" uniqueName="P1074989">
      <xmlPr mapId="1" xpath="/TFI-IZD-POD/IFP-GFI-IZD-POD_1000374/P1074989" xmlDataType="decimal"/>
    </xmlCellPr>
  </singleXmlCell>
  <singleXmlCell id="75" xr6:uid="{FFCAF7AE-2487-4872-B6D0-93EEA0E53222}" r="I42" connectionId="0">
    <xmlCellPr id="1" xr6:uid="{CBDE4158-DE41-4499-8977-61803372092D}" uniqueName="P1074991">
      <xmlPr mapId="1" xpath="/TFI-IZD-POD/IFP-GFI-IZD-POD_1000374/P1074991" xmlDataType="decimal"/>
    </xmlCellPr>
  </singleXmlCell>
  <singleXmlCell id="76" xr6:uid="{67E8A9DC-E006-48DF-9F00-B084B9B39EF8}" r="H43" connectionId="0">
    <xmlCellPr id="1" xr6:uid="{B822081D-2310-4F7A-9DCB-A962301E0078}" uniqueName="P1074994">
      <xmlPr mapId="1" xpath="/TFI-IZD-POD/IFP-GFI-IZD-POD_1000374/P1074994" xmlDataType="decimal"/>
    </xmlCellPr>
  </singleXmlCell>
  <singleXmlCell id="77" xr6:uid="{4C4A4AC3-8702-47E4-8356-4B085D11F488}" r="I43" connectionId="0">
    <xmlCellPr id="1" xr6:uid="{D88A42B9-9E2F-42F8-B663-894BEB182388}" uniqueName="P1074997">
      <xmlPr mapId="1" xpath="/TFI-IZD-POD/IFP-GFI-IZD-POD_1000374/P1074997" xmlDataType="decimal"/>
    </xmlCellPr>
  </singleXmlCell>
  <singleXmlCell id="78" xr6:uid="{6513013D-21D8-4BF7-90B9-F6573F55AA70}" r="H44" connectionId="0">
    <xmlCellPr id="1" xr6:uid="{30137666-0796-44C9-99B6-C54A2A485639}" uniqueName="P1074998">
      <xmlPr mapId="1" xpath="/TFI-IZD-POD/IFP-GFI-IZD-POD_1000374/P1074998" xmlDataType="decimal"/>
    </xmlCellPr>
  </singleXmlCell>
  <singleXmlCell id="79" xr6:uid="{0FFB4FA6-1863-440D-856C-8EC413239D8C}" r="I44" connectionId="0">
    <xmlCellPr id="1" xr6:uid="{CEA50ADF-CF15-46D2-BBEB-17E5DA86105D}" uniqueName="P1075000">
      <xmlPr mapId="1" xpath="/TFI-IZD-POD/IFP-GFI-IZD-POD_1000374/P1075000" xmlDataType="decimal"/>
    </xmlCellPr>
  </singleXmlCell>
  <singleXmlCell id="80" xr6:uid="{9CC2D8BE-212B-4C16-8333-4878D7F57B27}" r="H45" connectionId="0">
    <xmlCellPr id="1" xr6:uid="{881AD789-4415-4F97-8BD3-E78F29486A46}" uniqueName="P1075001">
      <xmlPr mapId="1" xpath="/TFI-IZD-POD/IFP-GFI-IZD-POD_1000374/P1075001" xmlDataType="decimal"/>
    </xmlCellPr>
  </singleXmlCell>
  <singleXmlCell id="81" xr6:uid="{7258998C-3F60-42BF-A6F2-0D89B84D9870}" r="I45" connectionId="0">
    <xmlCellPr id="1" xr6:uid="{7E6AEFCC-41B1-47A7-BBB2-074705780005}" uniqueName="P1075003">
      <xmlPr mapId="1" xpath="/TFI-IZD-POD/IFP-GFI-IZD-POD_1000374/P1075003" xmlDataType="decimal"/>
    </xmlCellPr>
  </singleXmlCell>
  <singleXmlCell id="82" xr6:uid="{B2C31BC2-9533-4EAE-A7F0-0D0B655592A6}" r="H46" connectionId="0">
    <xmlCellPr id="1" xr6:uid="{F133342C-6032-4BAC-84BF-6752D45FEB1D}" uniqueName="P1075005">
      <xmlPr mapId="1" xpath="/TFI-IZD-POD/IFP-GFI-IZD-POD_1000374/P1075005" xmlDataType="decimal"/>
    </xmlCellPr>
  </singleXmlCell>
  <singleXmlCell id="83" xr6:uid="{E0A56342-6D77-4560-AC85-1CE144EC6A86}" r="I46" connectionId="0">
    <xmlCellPr id="1" xr6:uid="{35F6409A-3F05-4200-8E89-FC76B15248DA}" uniqueName="P1075007">
      <xmlPr mapId="1" xpath="/TFI-IZD-POD/IFP-GFI-IZD-POD_1000374/P1075007" xmlDataType="decimal"/>
    </xmlCellPr>
  </singleXmlCell>
  <singleXmlCell id="84" xr6:uid="{2EBA49EC-AEFA-4BC7-95F4-F61558683BA6}" r="H47" connectionId="0">
    <xmlCellPr id="1" xr6:uid="{AECB148C-92F5-4793-ABAC-7CA35409F1C8}" uniqueName="P1075009">
      <xmlPr mapId="1" xpath="/TFI-IZD-POD/IFP-GFI-IZD-POD_1000374/P1075009" xmlDataType="decimal"/>
    </xmlCellPr>
  </singleXmlCell>
  <singleXmlCell id="85" xr6:uid="{BDDEC52F-D35E-4F8D-AD51-F77141EDAAEB}" r="I47" connectionId="0">
    <xmlCellPr id="1" xr6:uid="{26D2A4B3-BCD1-451C-869F-E6323FFAE1FB}" uniqueName="P1075011">
      <xmlPr mapId="1" xpath="/TFI-IZD-POD/IFP-GFI-IZD-POD_1000374/P1075011" xmlDataType="decimal"/>
    </xmlCellPr>
  </singleXmlCell>
  <singleXmlCell id="86" xr6:uid="{2242ED7C-71E8-486C-BEEA-62554BA262CD}" r="H48" connectionId="0">
    <xmlCellPr id="1" xr6:uid="{8CEC9BEF-0F64-4535-80F8-C85B1EBF01C7}" uniqueName="P1075012">
      <xmlPr mapId="1" xpath="/TFI-IZD-POD/IFP-GFI-IZD-POD_1000374/P1075012" xmlDataType="decimal"/>
    </xmlCellPr>
  </singleXmlCell>
  <singleXmlCell id="87" xr6:uid="{1D6AD3D9-B529-40D6-BE80-6741905D92F5}" r="I48" connectionId="0">
    <xmlCellPr id="1" xr6:uid="{F96C7571-D2AA-4B4C-B491-27C399ECF5DA}" uniqueName="P1075014">
      <xmlPr mapId="1" xpath="/TFI-IZD-POD/IFP-GFI-IZD-POD_1000374/P1075014" xmlDataType="decimal"/>
    </xmlCellPr>
  </singleXmlCell>
  <singleXmlCell id="88" xr6:uid="{EAAED1B3-8107-4CFF-BEBE-7A1171B8669E}" r="H49" connectionId="0">
    <xmlCellPr id="1" xr6:uid="{435BA581-3234-4502-A3D6-130DF0BBA85F}" uniqueName="P1075016">
      <xmlPr mapId="1" xpath="/TFI-IZD-POD/IFP-GFI-IZD-POD_1000374/P1075016" xmlDataType="decimal"/>
    </xmlCellPr>
  </singleXmlCell>
  <singleXmlCell id="89" xr6:uid="{3A6187E5-F6B2-47B5-A348-0F2DF80AD615}" r="I49" connectionId="0">
    <xmlCellPr id="1" xr6:uid="{D54DB73C-2327-489E-B127-71E4751677C1}" uniqueName="P1075018">
      <xmlPr mapId="1" xpath="/TFI-IZD-POD/IFP-GFI-IZD-POD_1000374/P1075018" xmlDataType="decimal"/>
    </xmlCellPr>
  </singleXmlCell>
  <singleXmlCell id="90" xr6:uid="{181D3916-FD27-4A8F-80F9-01B53DE7588A}" r="H50" connectionId="0">
    <xmlCellPr id="1" xr6:uid="{CA364BBE-5711-4A8E-922D-70BFA0891910}" uniqueName="P1075020">
      <xmlPr mapId="1" xpath="/TFI-IZD-POD/IFP-GFI-IZD-POD_1000374/P1075020" xmlDataType="decimal"/>
    </xmlCellPr>
  </singleXmlCell>
  <singleXmlCell id="91" xr6:uid="{1FF9CF98-273B-47B8-B2CC-96EDB301FAEF}" r="I50" connectionId="0">
    <xmlCellPr id="1" xr6:uid="{8B92D84F-E0E8-484B-BE87-FA9328FB2205}" uniqueName="P1075023">
      <xmlPr mapId="1" xpath="/TFI-IZD-POD/IFP-GFI-IZD-POD_1000374/P1075023" xmlDataType="decimal"/>
    </xmlCellPr>
  </singleXmlCell>
  <singleXmlCell id="92" xr6:uid="{CA0C625D-5D94-4607-B58C-95368E16F0A4}" r="H51" connectionId="0">
    <xmlCellPr id="1" xr6:uid="{A297B887-521B-4770-979F-C4B0F6B3DA54}" uniqueName="P1075026">
      <xmlPr mapId="1" xpath="/TFI-IZD-POD/IFP-GFI-IZD-POD_1000374/P1075026" xmlDataType="decimal"/>
    </xmlCellPr>
  </singleXmlCell>
  <singleXmlCell id="93" xr6:uid="{01C7C744-9736-4017-9281-7D514CFF56F8}" r="I51" connectionId="0">
    <xmlCellPr id="1" xr6:uid="{8EEA8376-B14C-43E1-AB43-6C6CAD0F447E}" uniqueName="P1075028">
      <xmlPr mapId="1" xpath="/TFI-IZD-POD/IFP-GFI-IZD-POD_1000374/P1075028" xmlDataType="decimal"/>
    </xmlCellPr>
  </singleXmlCell>
  <singleXmlCell id="94" xr6:uid="{54876BBB-AE2E-4365-9C7C-1A755E41E61D}" r="H52" connectionId="0">
    <xmlCellPr id="1" xr6:uid="{970790EB-5E11-45ED-A979-81880B668754}" uniqueName="P1075031">
      <xmlPr mapId="1" xpath="/TFI-IZD-POD/IFP-GFI-IZD-POD_1000374/P1075031" xmlDataType="decimal"/>
    </xmlCellPr>
  </singleXmlCell>
  <singleXmlCell id="95" xr6:uid="{59D56500-FA4E-4974-BF75-76B2C82153D4}" r="I52" connectionId="0">
    <xmlCellPr id="1" xr6:uid="{80AEB7CD-2CC9-43B0-ABAC-81FF130A29B5}" uniqueName="P1075033">
      <xmlPr mapId="1" xpath="/TFI-IZD-POD/IFP-GFI-IZD-POD_1000374/P1075033" xmlDataType="decimal"/>
    </xmlCellPr>
  </singleXmlCell>
  <singleXmlCell id="96" xr6:uid="{183B1BE4-0DFA-485E-923F-2FAAF0C9BC94}" r="H53" connectionId="0">
    <xmlCellPr id="1" xr6:uid="{73BA1EB4-FE39-441B-ADBC-294DE93F0B3C}" uniqueName="P1075035">
      <xmlPr mapId="1" xpath="/TFI-IZD-POD/IFP-GFI-IZD-POD_1000374/P1075035" xmlDataType="decimal"/>
    </xmlCellPr>
  </singleXmlCell>
  <singleXmlCell id="97" xr6:uid="{44AAD1D2-7732-4DD1-B83F-DFF5F9B8674A}" r="I53" connectionId="0">
    <xmlCellPr id="1" xr6:uid="{E4BA8012-A806-4634-B797-28E7F65090F5}" uniqueName="P1075037">
      <xmlPr mapId="1" xpath="/TFI-IZD-POD/IFP-GFI-IZD-POD_1000374/P1075037" xmlDataType="decimal"/>
    </xmlCellPr>
  </singleXmlCell>
  <singleXmlCell id="98" xr6:uid="{5E2F8203-F7FF-4D5C-8A35-BB26202D8807}" r="H54" connectionId="0">
    <xmlCellPr id="1" xr6:uid="{F9272FA9-1F28-4EC9-8D22-70C4759A986B}" uniqueName="P1075039">
      <xmlPr mapId="1" xpath="/TFI-IZD-POD/IFP-GFI-IZD-POD_1000374/P1075039" xmlDataType="decimal"/>
    </xmlCellPr>
  </singleXmlCell>
  <singleXmlCell id="99" xr6:uid="{EE93127B-CD43-46DA-AC61-16BAD472C4A3}" r="I54" connectionId="0">
    <xmlCellPr id="1" xr6:uid="{2E4FD8D6-81F8-4512-BA16-C836169B2A9A}" uniqueName="P1075043">
      <xmlPr mapId="1" xpath="/TFI-IZD-POD/IFP-GFI-IZD-POD_1000374/P1075043" xmlDataType="decimal"/>
    </xmlCellPr>
  </singleXmlCell>
  <singleXmlCell id="100" xr6:uid="{29A1133E-E75A-45B5-886B-DEB833ABA062}" r="H55" connectionId="0">
    <xmlCellPr id="1" xr6:uid="{8E00560B-86C5-4B91-B604-E285E4C9166C}" uniqueName="P1075055">
      <xmlPr mapId="1" xpath="/TFI-IZD-POD/IFP-GFI-IZD-POD_1000374/P1075055" xmlDataType="decimal"/>
    </xmlCellPr>
  </singleXmlCell>
  <singleXmlCell id="101" xr6:uid="{6E96D725-AD36-49B9-9195-E03FADD6EA71}" r="I55" connectionId="0">
    <xmlCellPr id="1" xr6:uid="{F0D5025E-6BF9-4850-87BC-67A17F3DCD2E}" uniqueName="P1075057">
      <xmlPr mapId="1" xpath="/TFI-IZD-POD/IFP-GFI-IZD-POD_1000374/P1075057" xmlDataType="decimal"/>
    </xmlCellPr>
  </singleXmlCell>
  <singleXmlCell id="102" xr6:uid="{071E9298-DA3C-4605-9349-5BE8D73650C8}" r="H56" connectionId="0">
    <xmlCellPr id="1" xr6:uid="{732D3CD1-8D37-4A6D-B622-58598993DCE0}" uniqueName="P1075058">
      <xmlPr mapId="1" xpath="/TFI-IZD-POD/IFP-GFI-IZD-POD_1000374/P1075058" xmlDataType="decimal"/>
    </xmlCellPr>
  </singleXmlCell>
  <singleXmlCell id="103" xr6:uid="{A18624CC-588C-4C72-B386-BB26478F0D26}" r="I56" connectionId="0">
    <xmlCellPr id="1" xr6:uid="{98BB8423-B0B3-48E7-B3A0-75468779FA00}" uniqueName="P1075060">
      <xmlPr mapId="1" xpath="/TFI-IZD-POD/IFP-GFI-IZD-POD_1000374/P1075060" xmlDataType="decimal"/>
    </xmlCellPr>
  </singleXmlCell>
  <singleXmlCell id="104" xr6:uid="{12E527C0-10E1-4CB5-9D54-E1A33F0ED518}" r="H57" connectionId="0">
    <xmlCellPr id="1" xr6:uid="{47A6A382-4624-4221-B7DF-D49F542BE033}" uniqueName="P1075063">
      <xmlPr mapId="1" xpath="/TFI-IZD-POD/IFP-GFI-IZD-POD_1000374/P1075063" xmlDataType="decimal"/>
    </xmlCellPr>
  </singleXmlCell>
  <singleXmlCell id="105" xr6:uid="{BBBD3CEB-4A39-44AB-9AD9-DD29B8832472}" r="I57" connectionId="0">
    <xmlCellPr id="1" xr6:uid="{6C29452C-C643-46CA-868B-3B738E555833}" uniqueName="P1075065">
      <xmlPr mapId="1" xpath="/TFI-IZD-POD/IFP-GFI-IZD-POD_1000374/P1075065" xmlDataType="decimal"/>
    </xmlCellPr>
  </singleXmlCell>
  <singleXmlCell id="106" xr6:uid="{E89BB2C6-7598-4348-8D0D-D91CA4F55FA4}" r="H58" connectionId="0">
    <xmlCellPr id="1" xr6:uid="{AAB7A5B1-8FB5-4217-A93E-6150B0A86A49}" uniqueName="P1075067">
      <xmlPr mapId="1" xpath="/TFI-IZD-POD/IFP-GFI-IZD-POD_1000374/P1075067" xmlDataType="decimal"/>
    </xmlCellPr>
  </singleXmlCell>
  <singleXmlCell id="107" xr6:uid="{43C3B656-5F0A-4BD6-BAC6-EEC6F4379C2E}" r="I58" connectionId="0">
    <xmlCellPr id="1" xr6:uid="{873E65DA-3395-42D6-8ACB-C8603DF02966}" uniqueName="P1075071">
      <xmlPr mapId="1" xpath="/TFI-IZD-POD/IFP-GFI-IZD-POD_1000374/P1075071" xmlDataType="decimal"/>
    </xmlCellPr>
  </singleXmlCell>
  <singleXmlCell id="108" xr6:uid="{450D7A79-C137-4088-A5A0-6EBAEF03EE01}" r="H59" connectionId="0">
    <xmlCellPr id="1" xr6:uid="{FEA45715-E263-4104-AF4A-9D13FC767AEC}" uniqueName="P1075076">
      <xmlPr mapId="1" xpath="/TFI-IZD-POD/IFP-GFI-IZD-POD_1000374/P1075076" xmlDataType="decimal"/>
    </xmlCellPr>
  </singleXmlCell>
  <singleXmlCell id="109" xr6:uid="{56CD2750-36F4-453F-AE17-ED618554F9E4}" r="I59" connectionId="0">
    <xmlCellPr id="1" xr6:uid="{8F9B7258-9DEF-47D6-ADA8-973D5E7747F9}" uniqueName="P1075080">
      <xmlPr mapId="1" xpath="/TFI-IZD-POD/IFP-GFI-IZD-POD_1000374/P1075080" xmlDataType="decimal"/>
    </xmlCellPr>
  </singleXmlCell>
  <singleXmlCell id="110" xr6:uid="{6257A2C3-04CA-441C-A1D2-CA2E870768A4}" r="H60" connectionId="0">
    <xmlCellPr id="1" xr6:uid="{AB371E8C-6F60-408B-97EE-8C928EAB5E32}" uniqueName="P1075083">
      <xmlPr mapId="1" xpath="/TFI-IZD-POD/IFP-GFI-IZD-POD_1000374/P1075083" xmlDataType="decimal"/>
    </xmlCellPr>
  </singleXmlCell>
  <singleXmlCell id="111" xr6:uid="{8A80C536-A951-4B49-9379-0B6319F1B6E3}" r="I60" connectionId="0">
    <xmlCellPr id="1" xr6:uid="{A5D2F4FE-6095-409D-9504-0A85CE295796}" uniqueName="P1075085">
      <xmlPr mapId="1" xpath="/TFI-IZD-POD/IFP-GFI-IZD-POD_1000374/P1075085" xmlDataType="decimal"/>
    </xmlCellPr>
  </singleXmlCell>
  <singleXmlCell id="112" xr6:uid="{AA982A77-2883-4D3A-A196-0F0E70530812}" r="H61" connectionId="0">
    <xmlCellPr id="1" xr6:uid="{FEADA869-A8DF-4121-A01E-FA2D1C0BF969}" uniqueName="P1075091">
      <xmlPr mapId="1" xpath="/TFI-IZD-POD/IFP-GFI-IZD-POD_1000374/P1075091" xmlDataType="decimal"/>
    </xmlCellPr>
  </singleXmlCell>
  <singleXmlCell id="113" xr6:uid="{D9DC2F01-FB88-42B2-8B01-B5A2C525EEC1}" r="I61" connectionId="0">
    <xmlCellPr id="1" xr6:uid="{C62C9EF8-65A4-46C5-BDF5-881618786F73}" uniqueName="P1075093">
      <xmlPr mapId="1" xpath="/TFI-IZD-POD/IFP-GFI-IZD-POD_1000374/P1075093" xmlDataType="decimal"/>
    </xmlCellPr>
  </singleXmlCell>
  <singleXmlCell id="114" xr6:uid="{28156776-CDA8-4680-922D-BDA5231F13B8}" r="H62" connectionId="0">
    <xmlCellPr id="1" xr6:uid="{99036B71-0368-469B-98E4-0BD214D8FAFD}" uniqueName="P1075095">
      <xmlPr mapId="1" xpath="/TFI-IZD-POD/IFP-GFI-IZD-POD_1000374/P1075095" xmlDataType="decimal"/>
    </xmlCellPr>
  </singleXmlCell>
  <singleXmlCell id="115" xr6:uid="{45DC659F-C885-41F8-A4C2-7B723E46F519}" r="I62" connectionId="0">
    <xmlCellPr id="1" xr6:uid="{AAAA4EE2-F352-4F84-AD1B-56AFE98010CD}" uniqueName="P1075097">
      <xmlPr mapId="1" xpath="/TFI-IZD-POD/IFP-GFI-IZD-POD_1000374/P1075097" xmlDataType="decimal"/>
    </xmlCellPr>
  </singleXmlCell>
  <singleXmlCell id="116" xr6:uid="{C4613CBC-7631-42B7-BD86-3650F68058A5}" r="H63" connectionId="0">
    <xmlCellPr id="1" xr6:uid="{69FA3710-A002-459B-A6A6-4A596A38F519}" uniqueName="P1075099">
      <xmlPr mapId="1" xpath="/TFI-IZD-POD/IFP-GFI-IZD-POD_1000374/P1075099" xmlDataType="decimal"/>
    </xmlCellPr>
  </singleXmlCell>
  <singleXmlCell id="117" xr6:uid="{C3169E7D-8982-4364-B526-8E1583CA529C}" r="I63" connectionId="0">
    <xmlCellPr id="1" xr6:uid="{A3AC7BCF-A42A-4EED-A219-011828B94C0D}" uniqueName="P1075100">
      <xmlPr mapId="1" xpath="/TFI-IZD-POD/IFP-GFI-IZD-POD_1000374/P1075100" xmlDataType="decimal"/>
    </xmlCellPr>
  </singleXmlCell>
  <singleXmlCell id="118" xr6:uid="{CEB7E0DC-DD4A-4B73-A748-2CAFB08A520D}" r="H64" connectionId="0">
    <xmlCellPr id="1" xr6:uid="{B7629EC1-E37C-4CA3-BA37-5185B0A53A9A}" uniqueName="P1075101">
      <xmlPr mapId="1" xpath="/TFI-IZD-POD/IFP-GFI-IZD-POD_1000374/P1075101" xmlDataType="decimal"/>
    </xmlCellPr>
  </singleXmlCell>
  <singleXmlCell id="119" xr6:uid="{3A501162-9B13-495F-92DE-C373981F8BAC}" r="I64" connectionId="0">
    <xmlCellPr id="1" xr6:uid="{DB6EA0E2-9105-48AF-8E0C-B5037E1F427B}" uniqueName="P1075102">
      <xmlPr mapId="1" xpath="/TFI-IZD-POD/IFP-GFI-IZD-POD_1000374/P1075102" xmlDataType="decimal"/>
    </xmlCellPr>
  </singleXmlCell>
  <singleXmlCell id="120" xr6:uid="{A359AE5D-991C-4EE5-854D-4B47E513FC94}" r="H65" connectionId="0">
    <xmlCellPr id="1" xr6:uid="{7A1B7134-9260-4353-9148-C8FEFE1678D5}" uniqueName="P1075103">
      <xmlPr mapId="1" xpath="/TFI-IZD-POD/IFP-GFI-IZD-POD_1000374/P1075103" xmlDataType="decimal"/>
    </xmlCellPr>
  </singleXmlCell>
  <singleXmlCell id="121" xr6:uid="{5016FC65-081F-42AF-80A7-E00F58C15AF6}" r="I65" connectionId="0">
    <xmlCellPr id="1" xr6:uid="{62BC2A8D-C63B-4A78-839A-596D1215F93D}" uniqueName="P1075104">
      <xmlPr mapId="1" xpath="/TFI-IZD-POD/IFP-GFI-IZD-POD_1000374/P1075104" xmlDataType="decimal"/>
    </xmlCellPr>
  </singleXmlCell>
  <singleXmlCell id="122" xr6:uid="{5037E64E-BBE3-48D0-B438-00AFD09FE47B}" r="H66" connectionId="0">
    <xmlCellPr id="1" xr6:uid="{48C2CDA8-D2C7-4F52-ADAA-B8D2610F7E6F}" uniqueName="P1075105">
      <xmlPr mapId="1" xpath="/TFI-IZD-POD/IFP-GFI-IZD-POD_1000374/P1075105" xmlDataType="decimal"/>
    </xmlCellPr>
  </singleXmlCell>
  <singleXmlCell id="123" xr6:uid="{F1D82757-0BE3-42FC-BE1E-C9AABF261AE2}" r="I66" connectionId="0">
    <xmlCellPr id="1" xr6:uid="{C1754FC1-CB90-48BB-A487-B8DBDA2FA371}" uniqueName="P1075106">
      <xmlPr mapId="1" xpath="/TFI-IZD-POD/IFP-GFI-IZD-POD_1000374/P1075106" xmlDataType="decimal"/>
    </xmlCellPr>
  </singleXmlCell>
  <singleXmlCell id="124" xr6:uid="{C08ABFCB-8CD9-46DF-A289-747CB13135AB}" r="H67" connectionId="0">
    <xmlCellPr id="1" xr6:uid="{4A1A12B2-107E-44DA-B146-630CA734EB4B}" uniqueName="P1075107">
      <xmlPr mapId="1" xpath="/TFI-IZD-POD/IFP-GFI-IZD-POD_1000374/P1075107" xmlDataType="decimal"/>
    </xmlCellPr>
  </singleXmlCell>
  <singleXmlCell id="125" xr6:uid="{F7795131-3C89-465F-B3D1-E068422F2550}" r="I67" connectionId="0">
    <xmlCellPr id="1" xr6:uid="{BE409C33-B004-4ED3-B7D4-92E16EA24B7D}" uniqueName="P1075108">
      <xmlPr mapId="1" xpath="/TFI-IZD-POD/IFP-GFI-IZD-POD_1000374/P1075108" xmlDataType="decimal"/>
    </xmlCellPr>
  </singleXmlCell>
  <singleXmlCell id="126" xr6:uid="{EEF29AC8-C3C7-4A0B-AFB8-F0EA8F6AC377}" r="H68" connectionId="0">
    <xmlCellPr id="1" xr6:uid="{1D13C9D6-ED22-45AD-A037-284C4A62C533}" uniqueName="P1075109">
      <xmlPr mapId="1" xpath="/TFI-IZD-POD/IFP-GFI-IZD-POD_1000374/P1075109" xmlDataType="decimal"/>
    </xmlCellPr>
  </singleXmlCell>
  <singleXmlCell id="127" xr6:uid="{E7CF66DF-6900-4AB8-ACC6-8DD2EACB0E4B}" r="I68" connectionId="0">
    <xmlCellPr id="1" xr6:uid="{A6FFB21F-ACC6-414C-B39D-E41C8EE31FB5}" uniqueName="P1075110">
      <xmlPr mapId="1" xpath="/TFI-IZD-POD/IFP-GFI-IZD-POD_1000374/P1075110" xmlDataType="decimal"/>
    </xmlCellPr>
  </singleXmlCell>
  <singleXmlCell id="128" xr6:uid="{872F632B-D388-4B64-9DD5-F53BE8EC4640}" r="H69" connectionId="0">
    <xmlCellPr id="1" xr6:uid="{614A68EB-F932-4C48-8585-2206483A785F}" uniqueName="P1075111">
      <xmlPr mapId="1" xpath="/TFI-IZD-POD/IFP-GFI-IZD-POD_1000374/P1075111" xmlDataType="decimal"/>
    </xmlCellPr>
  </singleXmlCell>
  <singleXmlCell id="129" xr6:uid="{7F29A068-C492-47A6-99E7-7238AA5ACC7A}" r="I69" connectionId="0">
    <xmlCellPr id="1" xr6:uid="{8164FE89-721F-4012-A039-C32FFA7CE5D6}" uniqueName="P1075112">
      <xmlPr mapId="1" xpath="/TFI-IZD-POD/IFP-GFI-IZD-POD_1000374/P1075112" xmlDataType="decimal"/>
    </xmlCellPr>
  </singleXmlCell>
  <singleXmlCell id="130" xr6:uid="{E2B79BB3-96F8-4514-A8B1-2B2146E51AB3}" r="H70" connectionId="0">
    <xmlCellPr id="1" xr6:uid="{F719A6A1-149C-41AE-90B5-C38D14E4CD5D}" uniqueName="P1075113">
      <xmlPr mapId="1" xpath="/TFI-IZD-POD/IFP-GFI-IZD-POD_1000374/P1075113" xmlDataType="decimal"/>
    </xmlCellPr>
  </singleXmlCell>
  <singleXmlCell id="131" xr6:uid="{C362DEED-5DCD-472D-87FC-91D15A519070}" r="I70" connectionId="0">
    <xmlCellPr id="1" xr6:uid="{501E6504-5F26-452E-B565-B2068769F70B}" uniqueName="P1075114">
      <xmlPr mapId="1" xpath="/TFI-IZD-POD/IFP-GFI-IZD-POD_1000374/P1075114" xmlDataType="decimal"/>
    </xmlCellPr>
  </singleXmlCell>
  <singleXmlCell id="132" xr6:uid="{4D47C75E-92BE-4827-BA3E-8647F556D0BB}" r="H71" connectionId="0">
    <xmlCellPr id="1" xr6:uid="{2A941C36-AED8-4BD1-BE54-69D675699E67}" uniqueName="P1075115">
      <xmlPr mapId="1" xpath="/TFI-IZD-POD/IFP-GFI-IZD-POD_1000374/P1075115" xmlDataType="decimal"/>
    </xmlCellPr>
  </singleXmlCell>
  <singleXmlCell id="134" xr6:uid="{8ADE4AF8-F98E-4F60-B33A-6B60F4A346B1}" r="I71" connectionId="0">
    <xmlCellPr id="1" xr6:uid="{145F28BF-0E3B-481C-AEB6-580C578D3FB2}" uniqueName="P1075116">
      <xmlPr mapId="1" xpath="/TFI-IZD-POD/IFP-GFI-IZD-POD_1000374/P1075116" xmlDataType="decimal"/>
    </xmlCellPr>
  </singleXmlCell>
  <singleXmlCell id="135" xr6:uid="{610F8CF9-693B-4D4D-88D1-27B300C80A91}" r="H72" connectionId="0">
    <xmlCellPr id="1" xr6:uid="{39899D0B-B4C4-47A1-A736-4309B4122FE6}" uniqueName="P1075117">
      <xmlPr mapId="1" xpath="/TFI-IZD-POD/IFP-GFI-IZD-POD_1000374/P1075117" xmlDataType="decimal"/>
    </xmlCellPr>
  </singleXmlCell>
  <singleXmlCell id="136" xr6:uid="{F03EAAE8-32BC-4D7F-AFED-63C294877DD3}" r="I72" connectionId="0">
    <xmlCellPr id="1" xr6:uid="{89B57366-C92E-4FBD-857A-D2DE2CDF4036}" uniqueName="P1075118">
      <xmlPr mapId="1" xpath="/TFI-IZD-POD/IFP-GFI-IZD-POD_1000374/P1075118" xmlDataType="decimal"/>
    </xmlCellPr>
  </singleXmlCell>
  <singleXmlCell id="137" xr6:uid="{335035F2-5FB7-47DD-9D26-9CFCD53CE24D}" r="H73" connectionId="0">
    <xmlCellPr id="1" xr6:uid="{166A797C-1FDD-40D5-9436-F089A3B4A16F}" uniqueName="P1075119">
      <xmlPr mapId="1" xpath="/TFI-IZD-POD/IFP-GFI-IZD-POD_1000374/P1075119" xmlDataType="decimal"/>
    </xmlCellPr>
  </singleXmlCell>
  <singleXmlCell id="138" xr6:uid="{03DDAFB9-29FC-416F-A7A3-88759E11F96E}" r="I73" connectionId="0">
    <xmlCellPr id="1" xr6:uid="{7DBAFE18-E27F-4C75-A1C9-7293FBCBE061}" uniqueName="P1075120">
      <xmlPr mapId="1" xpath="/TFI-IZD-POD/IFP-GFI-IZD-POD_1000374/P1075120" xmlDataType="decimal"/>
    </xmlCellPr>
  </singleXmlCell>
  <singleXmlCell id="139" xr6:uid="{02A974E4-A3AC-4581-AEBD-A636325B4D0A}" r="H75" connectionId="0">
    <xmlCellPr id="1" xr6:uid="{2FA95844-565A-4A6B-B502-43AC8EC7A29D}" uniqueName="P1075121">
      <xmlPr mapId="1" xpath="/TFI-IZD-POD/IFP-GFI-IZD-POD_1000374/P1075121" xmlDataType="decimal"/>
    </xmlCellPr>
  </singleXmlCell>
  <singleXmlCell id="140" xr6:uid="{74935615-F4E3-4E7B-AB85-2B3E00A2FA9C}" r="I75" connectionId="0">
    <xmlCellPr id="1" xr6:uid="{0641AB74-6FB6-4711-89E6-F83B92864E7D}" uniqueName="P1075229">
      <xmlPr mapId="1" xpath="/TFI-IZD-POD/IFP-GFI-IZD-POD_1000374/P1075229" xmlDataType="decimal"/>
    </xmlCellPr>
  </singleXmlCell>
  <singleXmlCell id="141" xr6:uid="{D2256CFB-F7F5-48CA-9656-BC7538054132}" r="H76" connectionId="0">
    <xmlCellPr id="1" xr6:uid="{C19A38EE-694B-49DA-8347-BE33D4684041}" uniqueName="P1075230">
      <xmlPr mapId="1" xpath="/TFI-IZD-POD/IFP-GFI-IZD-POD_1000374/P1075230" xmlDataType="decimal"/>
    </xmlCellPr>
  </singleXmlCell>
  <singleXmlCell id="142" xr6:uid="{943FDAD5-8AEC-4288-BF8B-09E2CF5E85AC}" r="I76" connectionId="0">
    <xmlCellPr id="1" xr6:uid="{6CFC216A-E86D-49F7-A507-173E4EA28EC8}" uniqueName="P1075231">
      <xmlPr mapId="1" xpath="/TFI-IZD-POD/IFP-GFI-IZD-POD_1000374/P1075231" xmlDataType="decimal"/>
    </xmlCellPr>
  </singleXmlCell>
  <singleXmlCell id="143" xr6:uid="{C50921D9-1AF0-44A7-B5F2-C152BDBFD625}" r="H77" connectionId="0">
    <xmlCellPr id="1" xr6:uid="{7651A43D-D5DE-49E4-BAB7-2641E82C24EB}" uniqueName="P1075232">
      <xmlPr mapId="1" xpath="/TFI-IZD-POD/IFP-GFI-IZD-POD_1000374/P1075232" xmlDataType="decimal"/>
    </xmlCellPr>
  </singleXmlCell>
  <singleXmlCell id="144" xr6:uid="{49498DB8-7B9F-48D6-B677-046495996607}" r="I77" connectionId="0">
    <xmlCellPr id="1" xr6:uid="{0B1D890B-39B3-403D-AF60-470932AE3043}" uniqueName="P1075233">
      <xmlPr mapId="1" xpath="/TFI-IZD-POD/IFP-GFI-IZD-POD_1000374/P1075233" xmlDataType="decimal"/>
    </xmlCellPr>
  </singleXmlCell>
  <singleXmlCell id="145" xr6:uid="{0B779164-7468-4801-B45D-983A71701671}" r="H78" connectionId="0">
    <xmlCellPr id="1" xr6:uid="{4345AA96-E938-4E7B-BD54-4395229E6CB4}" uniqueName="P1075234">
      <xmlPr mapId="1" xpath="/TFI-IZD-POD/IFP-GFI-IZD-POD_1000374/P1075234" xmlDataType="decimal"/>
    </xmlCellPr>
  </singleXmlCell>
  <singleXmlCell id="146" xr6:uid="{D655ED13-1721-4538-9B0B-C84A83312B19}" r="I78" connectionId="0">
    <xmlCellPr id="1" xr6:uid="{38DD027E-C5C9-4900-A746-AA2A43A66C06}" uniqueName="P1075235">
      <xmlPr mapId="1" xpath="/TFI-IZD-POD/IFP-GFI-IZD-POD_1000374/P1075235" xmlDataType="decimal"/>
    </xmlCellPr>
  </singleXmlCell>
  <singleXmlCell id="147" xr6:uid="{27F8C82D-323C-4F60-A455-B5667E6CABA8}" r="H79" connectionId="0">
    <xmlCellPr id="1" xr6:uid="{84A212A6-F4A3-4080-BE28-E108FC6E4A56}" uniqueName="P1075236">
      <xmlPr mapId="1" xpath="/TFI-IZD-POD/IFP-GFI-IZD-POD_1000374/P1075236" xmlDataType="decimal"/>
    </xmlCellPr>
  </singleXmlCell>
  <singleXmlCell id="148" xr6:uid="{328CA57D-4804-48C4-B512-17B62EF2805A}" r="I79" connectionId="0">
    <xmlCellPr id="1" xr6:uid="{6138533F-D95A-4804-A79E-1F50D3756EB9}" uniqueName="P1075237">
      <xmlPr mapId="1" xpath="/TFI-IZD-POD/IFP-GFI-IZD-POD_1000374/P1075237" xmlDataType="decimal"/>
    </xmlCellPr>
  </singleXmlCell>
  <singleXmlCell id="149" xr6:uid="{E371368F-E845-426A-A1AE-FDB3811B7402}" r="H80" connectionId="0">
    <xmlCellPr id="1" xr6:uid="{1127BB9A-4C9D-49DF-A4A8-82DED80D56F3}" uniqueName="P1075238">
      <xmlPr mapId="1" xpath="/TFI-IZD-POD/IFP-GFI-IZD-POD_1000374/P1075238" xmlDataType="decimal"/>
    </xmlCellPr>
  </singleXmlCell>
  <singleXmlCell id="150" xr6:uid="{BBA8D3E2-CED7-4F6C-86A7-3A016CAED298}" r="I80" connectionId="0">
    <xmlCellPr id="1" xr6:uid="{74888826-3C18-49B2-8B98-E69213A3D070}" uniqueName="P1075239">
      <xmlPr mapId="1" xpath="/TFI-IZD-POD/IFP-GFI-IZD-POD_1000374/P1075239" xmlDataType="decimal"/>
    </xmlCellPr>
  </singleXmlCell>
  <singleXmlCell id="151" xr6:uid="{D8DF5788-7945-4F68-9FE6-353088ADE9CB}" r="H81" connectionId="0">
    <xmlCellPr id="1" xr6:uid="{E73556CD-B245-440F-A318-57A5BBA1C2AB}" uniqueName="P1075240">
      <xmlPr mapId="1" xpath="/TFI-IZD-POD/IFP-GFI-IZD-POD_1000374/P1075240" xmlDataType="decimal"/>
    </xmlCellPr>
  </singleXmlCell>
  <singleXmlCell id="152" xr6:uid="{27CDA6C8-F156-4FB1-BBB8-18E9DE3BF883}" r="I81" connectionId="0">
    <xmlCellPr id="1" xr6:uid="{04C19090-63A3-4CA6-8E9C-C4E4CE8F147C}" uniqueName="P1075241">
      <xmlPr mapId="1" xpath="/TFI-IZD-POD/IFP-GFI-IZD-POD_1000374/P1075241" xmlDataType="decimal"/>
    </xmlCellPr>
  </singleXmlCell>
  <singleXmlCell id="153" xr6:uid="{0AA4A105-8D17-43C6-BB97-54D4E9060F35}" r="H82" connectionId="0">
    <xmlCellPr id="1" xr6:uid="{C947D36E-83F2-4F00-8482-8E51459E3D35}" uniqueName="P1075242">
      <xmlPr mapId="1" xpath="/TFI-IZD-POD/IFP-GFI-IZD-POD_1000374/P1075242" xmlDataType="decimal"/>
    </xmlCellPr>
  </singleXmlCell>
  <singleXmlCell id="154" xr6:uid="{8E33F9F1-91FB-42E9-88C2-F182E5BF7864}" r="I82" connectionId="0">
    <xmlCellPr id="1" xr6:uid="{760A5C2C-6B2C-40E8-8EC6-A897BE1937A2}" uniqueName="P1075243">
      <xmlPr mapId="1" xpath="/TFI-IZD-POD/IFP-GFI-IZD-POD_1000374/P1075243" xmlDataType="decimal"/>
    </xmlCellPr>
  </singleXmlCell>
  <singleXmlCell id="155" xr6:uid="{D21B6161-EFEE-4004-80E7-5867CCEE816B}" r="H83" connectionId="0">
    <xmlCellPr id="1" xr6:uid="{11808162-938B-4AC9-8858-64B4A1A173C4}" uniqueName="P1075244">
      <xmlPr mapId="1" xpath="/TFI-IZD-POD/IFP-GFI-IZD-POD_1000374/P1075244" xmlDataType="decimal"/>
    </xmlCellPr>
  </singleXmlCell>
  <singleXmlCell id="156" xr6:uid="{A314A26E-C21D-481E-9988-56920588BB05}" r="I83" connectionId="0">
    <xmlCellPr id="1" xr6:uid="{8937B798-E28F-449B-B941-8B17FD9749B8}" uniqueName="P1075245">
      <xmlPr mapId="1" xpath="/TFI-IZD-POD/IFP-GFI-IZD-POD_1000374/P1075245" xmlDataType="decimal"/>
    </xmlCellPr>
  </singleXmlCell>
  <singleXmlCell id="157" xr6:uid="{225D068D-6525-4CD5-9483-78BCA7C7F76E}" r="H84" connectionId="0">
    <xmlCellPr id="1" xr6:uid="{BC1D7C85-8EE3-413E-9737-FD34688E2566}" uniqueName="P1075246">
      <xmlPr mapId="1" xpath="/TFI-IZD-POD/IFP-GFI-IZD-POD_1000374/P1075246" xmlDataType="decimal"/>
    </xmlCellPr>
  </singleXmlCell>
  <singleXmlCell id="158" xr6:uid="{7BA1E7FE-C2C3-4E5E-8CDA-D7FFE86AA097}" r="I84" connectionId="0">
    <xmlCellPr id="1" xr6:uid="{D641A71B-9DF7-4314-939B-7B2DB6754B13}" uniqueName="P1075247">
      <xmlPr mapId="1" xpath="/TFI-IZD-POD/IFP-GFI-IZD-POD_1000374/P1075247" xmlDataType="decimal"/>
    </xmlCellPr>
  </singleXmlCell>
  <singleXmlCell id="159" xr6:uid="{D812C8A9-3F89-48D9-A382-1D9CB8EA68FD}" r="H85" connectionId="0">
    <xmlCellPr id="1" xr6:uid="{820D8448-B5E6-4406-B0F3-1A8609384ED1}" uniqueName="P1075248">
      <xmlPr mapId="1" xpath="/TFI-IZD-POD/IFP-GFI-IZD-POD_1000374/P1075248" xmlDataType="decimal"/>
    </xmlCellPr>
  </singleXmlCell>
  <singleXmlCell id="160" xr6:uid="{6ABC6EC7-3AAE-4D7A-B1C3-BF3FBC4D2E9B}" r="I85" connectionId="0">
    <xmlCellPr id="1" xr6:uid="{5EC28891-EB75-4183-BF05-2E2FEB8E71FB}" uniqueName="P1075249">
      <xmlPr mapId="1" xpath="/TFI-IZD-POD/IFP-GFI-IZD-POD_1000374/P1075249" xmlDataType="decimal"/>
    </xmlCellPr>
  </singleXmlCell>
  <singleXmlCell id="161" xr6:uid="{0361AA7D-0438-4880-B79B-626E498EE434}" r="H86" connectionId="0">
    <xmlCellPr id="1" xr6:uid="{55CC5E4F-B42D-44C5-9073-9214CF91F800}" uniqueName="P1075250">
      <xmlPr mapId="1" xpath="/TFI-IZD-POD/IFP-GFI-IZD-POD_1000374/P1075250" xmlDataType="decimal"/>
    </xmlCellPr>
  </singleXmlCell>
  <singleXmlCell id="162" xr6:uid="{FEB0F685-55F7-49FC-BFCA-6B2FE1AC2943}" r="I86" connectionId="0">
    <xmlCellPr id="1" xr6:uid="{44FA60DD-7AE4-4C5D-8DBC-DE0E269A4612}" uniqueName="P1075251">
      <xmlPr mapId="1" xpath="/TFI-IZD-POD/IFP-GFI-IZD-POD_1000374/P1075251" xmlDataType="decimal"/>
    </xmlCellPr>
  </singleXmlCell>
  <singleXmlCell id="163" xr6:uid="{97B0F1A0-A119-4ED1-9B83-29B35154E1EB}" r="H87" connectionId="0">
    <xmlCellPr id="1" xr6:uid="{6B45AA2C-3400-4AF4-83EA-B8E3118A0666}" uniqueName="P1075252">
      <xmlPr mapId="1" xpath="/TFI-IZD-POD/IFP-GFI-IZD-POD_1000374/P1075252" xmlDataType="decimal"/>
    </xmlCellPr>
  </singleXmlCell>
  <singleXmlCell id="164" xr6:uid="{BE27E1B2-F8B5-4B7D-9CC5-99B39A627682}" r="I87" connectionId="0">
    <xmlCellPr id="1" xr6:uid="{5AA43718-8229-4A57-9463-1ECFEC771585}" uniqueName="P1075253">
      <xmlPr mapId="1" xpath="/TFI-IZD-POD/IFP-GFI-IZD-POD_1000374/P1075253" xmlDataType="decimal"/>
    </xmlCellPr>
  </singleXmlCell>
  <singleXmlCell id="165" xr6:uid="{18351A28-4D97-4BD1-80B9-55A0CE8F418F}" r="H88" connectionId="0">
    <xmlCellPr id="1" xr6:uid="{D20F8D1D-42B0-402D-9CCE-B29F10973479}" uniqueName="P1075254">
      <xmlPr mapId="1" xpath="/TFI-IZD-POD/IFP-GFI-IZD-POD_1000374/P1075254" xmlDataType="decimal"/>
    </xmlCellPr>
  </singleXmlCell>
  <singleXmlCell id="166" xr6:uid="{42747E0E-8356-4031-A1C6-935665E399AC}" r="I88" connectionId="0">
    <xmlCellPr id="1" xr6:uid="{5403F236-196A-4F25-A574-CA2695805F85}" uniqueName="P1075255">
      <xmlPr mapId="1" xpath="/TFI-IZD-POD/IFP-GFI-IZD-POD_1000374/P1075255" xmlDataType="decimal"/>
    </xmlCellPr>
  </singleXmlCell>
  <singleXmlCell id="167" xr6:uid="{AE3A9D9A-FD65-40E4-9CF6-A1BE7C9CE85F}" r="H89" connectionId="0">
    <xmlCellPr id="1" xr6:uid="{860AB328-6F57-4068-83BF-09BD457F4FAF}" uniqueName="P1075256">
      <xmlPr mapId="1" xpath="/TFI-IZD-POD/IFP-GFI-IZD-POD_1000374/P1075256" xmlDataType="decimal"/>
    </xmlCellPr>
  </singleXmlCell>
  <singleXmlCell id="168" xr6:uid="{9F0F0460-7145-44F1-A31C-9ED8CC8E2685}" r="I89" connectionId="0">
    <xmlCellPr id="1" xr6:uid="{726A4F72-D550-4F15-AED1-F5C82FA5CF74}" uniqueName="P1075257">
      <xmlPr mapId="1" xpath="/TFI-IZD-POD/IFP-GFI-IZD-POD_1000374/P1075257" xmlDataType="decimal"/>
    </xmlCellPr>
  </singleXmlCell>
  <singleXmlCell id="169" xr6:uid="{6616B80F-98F5-4ACB-9786-A7EB2A6F511A}" r="H90" connectionId="0">
    <xmlCellPr id="1" xr6:uid="{0CD58894-C23E-445A-9183-4887A51BCCB0}" uniqueName="P1075258">
      <xmlPr mapId="1" xpath="/TFI-IZD-POD/IFP-GFI-IZD-POD_1000374/P1075258" xmlDataType="decimal"/>
    </xmlCellPr>
  </singleXmlCell>
  <singleXmlCell id="170" xr6:uid="{9C5B4FEF-8027-4F46-9696-0D5C4A7ECA81}" r="I90" connectionId="0">
    <xmlCellPr id="1" xr6:uid="{7BE661F0-FC83-4D1B-AB82-2FD19E996163}" uniqueName="P1075259">
      <xmlPr mapId="1" xpath="/TFI-IZD-POD/IFP-GFI-IZD-POD_1000374/P1075259" xmlDataType="decimal"/>
    </xmlCellPr>
  </singleXmlCell>
  <singleXmlCell id="171" xr6:uid="{5143EC4F-66CF-477E-92E9-64F1F6141BB8}" r="H91" connectionId="0">
    <xmlCellPr id="1" xr6:uid="{4AA9630A-4206-44AA-B8B9-BC8135CC5094}" uniqueName="P1075260">
      <xmlPr mapId="1" xpath="/TFI-IZD-POD/IFP-GFI-IZD-POD_1000374/P1075260" xmlDataType="decimal"/>
    </xmlCellPr>
  </singleXmlCell>
  <singleXmlCell id="172" xr6:uid="{65AEA0CD-D860-47BF-A83A-3CC09DD13A1B}" r="I91" connectionId="0">
    <xmlCellPr id="1" xr6:uid="{16351C6C-2440-4DEF-A698-70AB4D12D444}" uniqueName="P1075261">
      <xmlPr mapId="1" xpath="/TFI-IZD-POD/IFP-GFI-IZD-POD_1000374/P1075261" xmlDataType="decimal"/>
    </xmlCellPr>
  </singleXmlCell>
  <singleXmlCell id="173" xr6:uid="{570AF916-B848-4B9F-BDF6-455EE28C38D0}" r="H92" connectionId="0">
    <xmlCellPr id="1" xr6:uid="{5805EC62-1AB9-4D1D-8458-D5C65ABBC6CA}" uniqueName="P1075262">
      <xmlPr mapId="1" xpath="/TFI-IZD-POD/IFP-GFI-IZD-POD_1000374/P1075262" xmlDataType="decimal"/>
    </xmlCellPr>
  </singleXmlCell>
  <singleXmlCell id="174" xr6:uid="{7CD9DE1A-86DA-43FF-A318-A2C413439B18}" r="I92" connectionId="0">
    <xmlCellPr id="1" xr6:uid="{F1487A98-5AB2-4F03-A995-7E75C4BF6D54}" uniqueName="P1075263">
      <xmlPr mapId="1" xpath="/TFI-IZD-POD/IFP-GFI-IZD-POD_1000374/P1075263" xmlDataType="decimal"/>
    </xmlCellPr>
  </singleXmlCell>
  <singleXmlCell id="175" xr6:uid="{90738918-308C-4A7C-AF64-E4699A7527E5}" r="H93" connectionId="0">
    <xmlCellPr id="1" xr6:uid="{092BB503-4AB3-474D-AE16-56F5315B0CE1}" uniqueName="P1075264">
      <xmlPr mapId="1" xpath="/TFI-IZD-POD/IFP-GFI-IZD-POD_1000374/P1075264" xmlDataType="decimal"/>
    </xmlCellPr>
  </singleXmlCell>
  <singleXmlCell id="176" xr6:uid="{C8289C88-CCF5-42CB-BD39-502E864795A9}" r="I93" connectionId="0">
    <xmlCellPr id="1" xr6:uid="{04664F1D-DDA8-47F1-8766-5C87C0D4D9FB}" uniqueName="P1075265">
      <xmlPr mapId="1" xpath="/TFI-IZD-POD/IFP-GFI-IZD-POD_1000374/P1075265" xmlDataType="decimal"/>
    </xmlCellPr>
  </singleXmlCell>
  <singleXmlCell id="177" xr6:uid="{B4A585A5-9D21-4EEA-BFBC-E452A60EB16A}" r="H94" connectionId="0">
    <xmlCellPr id="1" xr6:uid="{ADC6D5E1-7078-42F6-A4EB-DD2C9B81C0ED}" uniqueName="P1075266">
      <xmlPr mapId="1" xpath="/TFI-IZD-POD/IFP-GFI-IZD-POD_1000374/P1075266" xmlDataType="decimal"/>
    </xmlCellPr>
  </singleXmlCell>
  <singleXmlCell id="178" xr6:uid="{097C70B7-6D12-4580-B3BB-1869884D3F62}" r="I94" connectionId="0">
    <xmlCellPr id="1" xr6:uid="{C2120F6F-59EA-45F1-BFFC-4F716559DC40}" uniqueName="P1075267">
      <xmlPr mapId="1" xpath="/TFI-IZD-POD/IFP-GFI-IZD-POD_1000374/P1075267" xmlDataType="decimal"/>
    </xmlCellPr>
  </singleXmlCell>
  <singleXmlCell id="179" xr6:uid="{8F0B6048-62EA-46BA-A81D-29106E97CC6C}" r="H95" connectionId="0">
    <xmlCellPr id="1" xr6:uid="{C6A89CA8-631B-44F6-920C-CE56B3F5E8FE}" uniqueName="P1075268">
      <xmlPr mapId="1" xpath="/TFI-IZD-POD/IFP-GFI-IZD-POD_1000374/P1075268" xmlDataType="decimal"/>
    </xmlCellPr>
  </singleXmlCell>
  <singleXmlCell id="180" xr6:uid="{DD328C87-F3DA-4BF8-B376-C053324EA0B4}" r="I95" connectionId="0">
    <xmlCellPr id="1" xr6:uid="{99155109-244B-438A-90CD-74AC137FEC50}" uniqueName="P1075269">
      <xmlPr mapId="1" xpath="/TFI-IZD-POD/IFP-GFI-IZD-POD_1000374/P1075269" xmlDataType="decimal"/>
    </xmlCellPr>
  </singleXmlCell>
  <singleXmlCell id="181" xr6:uid="{94A4B174-B2B6-42B3-A515-EE85BECBA563}" r="H96" connectionId="0">
    <xmlCellPr id="1" xr6:uid="{16469004-4627-4901-9569-E069E86256F3}" uniqueName="P1075270">
      <xmlPr mapId="1" xpath="/TFI-IZD-POD/IFP-GFI-IZD-POD_1000374/P1075270" xmlDataType="decimal"/>
    </xmlCellPr>
  </singleXmlCell>
  <singleXmlCell id="182" xr6:uid="{86813797-09ED-44F6-845A-D70945A202FD}" r="I96" connectionId="0">
    <xmlCellPr id="1" xr6:uid="{9E37F8CD-7957-49EA-B111-F02DE0074A5F}" uniqueName="P1075271">
      <xmlPr mapId="1" xpath="/TFI-IZD-POD/IFP-GFI-IZD-POD_1000374/P1075271" xmlDataType="decimal"/>
    </xmlCellPr>
  </singleXmlCell>
  <singleXmlCell id="183" xr6:uid="{7179526D-E337-4D8F-8A03-28E6B3EAC5C3}" r="H97" connectionId="0">
    <xmlCellPr id="1" xr6:uid="{7C61F85D-506F-4DEF-8026-001B0CA66566}" uniqueName="P1075272">
      <xmlPr mapId="1" xpath="/TFI-IZD-POD/IFP-GFI-IZD-POD_1000374/P1075272" xmlDataType="decimal"/>
    </xmlCellPr>
  </singleXmlCell>
  <singleXmlCell id="184" xr6:uid="{FC58FAA6-9ECD-422F-B079-0226442B42D3}" r="I97" connectionId="0">
    <xmlCellPr id="1" xr6:uid="{0C7DC5D4-F6B1-4095-A698-98E793973F7B}" uniqueName="P1075273">
      <xmlPr mapId="1" xpath="/TFI-IZD-POD/IFP-GFI-IZD-POD_1000374/P1075273" xmlDataType="decimal"/>
    </xmlCellPr>
  </singleXmlCell>
  <singleXmlCell id="185" xr6:uid="{0F2049D0-1036-40B5-9519-3F39F022F100}" r="H98" connectionId="0">
    <xmlCellPr id="1" xr6:uid="{CD4550DA-80B9-4875-9E74-3BB57C59F318}" uniqueName="P1075274">
      <xmlPr mapId="1" xpath="/TFI-IZD-POD/IFP-GFI-IZD-POD_1000374/P1075274" xmlDataType="decimal"/>
    </xmlCellPr>
  </singleXmlCell>
  <singleXmlCell id="186" xr6:uid="{521AD1C7-57E0-434B-A7F9-3724DC5023FF}" r="I98" connectionId="0">
    <xmlCellPr id="1" xr6:uid="{E871C310-6ADE-4F2A-AF97-DF9AECA58A1D}" uniqueName="P1075275">
      <xmlPr mapId="1" xpath="/TFI-IZD-POD/IFP-GFI-IZD-POD_1000374/P1075275" xmlDataType="decimal"/>
    </xmlCellPr>
  </singleXmlCell>
  <singleXmlCell id="187" xr6:uid="{36A8C0AF-3E46-43E8-AB46-74F99482F1EB}" r="H99" connectionId="0">
    <xmlCellPr id="1" xr6:uid="{57B546A5-49B0-4F4E-8ACF-03247B25063F}" uniqueName="P1075276">
      <xmlPr mapId="1" xpath="/TFI-IZD-POD/IFP-GFI-IZD-POD_1000374/P1075276" xmlDataType="decimal"/>
    </xmlCellPr>
  </singleXmlCell>
  <singleXmlCell id="188" xr6:uid="{17B46F7D-1F9F-45C3-83F3-67ECEB988870}" r="I99" connectionId="0">
    <xmlCellPr id="1" xr6:uid="{91BE502A-A4FF-4959-B117-ADA6B41A904F}" uniqueName="P1075277">
      <xmlPr mapId="1" xpath="/TFI-IZD-POD/IFP-GFI-IZD-POD_1000374/P1075277" xmlDataType="decimal"/>
    </xmlCellPr>
  </singleXmlCell>
  <singleXmlCell id="189" xr6:uid="{5195236A-9B0E-4265-A88F-851934781F5E}" r="H100" connectionId="0">
    <xmlCellPr id="1" xr6:uid="{F5D61EDE-9D44-49B8-AFE4-3AB523A60340}" uniqueName="P1075278">
      <xmlPr mapId="1" xpath="/TFI-IZD-POD/IFP-GFI-IZD-POD_1000374/P1075278" xmlDataType="decimal"/>
    </xmlCellPr>
  </singleXmlCell>
  <singleXmlCell id="190" xr6:uid="{54523778-E54E-4F13-ACAD-8CE2B8CC3F27}" r="I100" connectionId="0">
    <xmlCellPr id="1" xr6:uid="{EA23E5CF-5AEF-4864-A0B6-8E4E7A1A5E54}" uniqueName="P1075279">
      <xmlPr mapId="1" xpath="/TFI-IZD-POD/IFP-GFI-IZD-POD_1000374/P1075279" xmlDataType="decimal"/>
    </xmlCellPr>
  </singleXmlCell>
  <singleXmlCell id="191" xr6:uid="{E82005A6-09E2-4371-8950-CA506E4AD18F}" r="H101" connectionId="0">
    <xmlCellPr id="1" xr6:uid="{E6034BF0-5C84-41F3-96C3-9F309A7D6BA0}" uniqueName="P1075280">
      <xmlPr mapId="1" xpath="/TFI-IZD-POD/IFP-GFI-IZD-POD_1000374/P1075280" xmlDataType="decimal"/>
    </xmlCellPr>
  </singleXmlCell>
  <singleXmlCell id="192" xr6:uid="{9B879A07-14E4-402E-B873-4387964AC233}" r="I101" connectionId="0">
    <xmlCellPr id="1" xr6:uid="{1C2FAE83-C07F-4EC3-834F-F115017B2CA4}" uniqueName="P1075281">
      <xmlPr mapId="1" xpath="/TFI-IZD-POD/IFP-GFI-IZD-POD_1000374/P1075281" xmlDataType="decimal"/>
    </xmlCellPr>
  </singleXmlCell>
  <singleXmlCell id="193" xr6:uid="{640CA487-5D67-4F44-A6F5-804DF0C20652}" r="H102" connectionId="0">
    <xmlCellPr id="1" xr6:uid="{1EC5CDEA-12E7-48AB-B057-9AE23F4427C9}" uniqueName="P1075282">
      <xmlPr mapId="1" xpath="/TFI-IZD-POD/IFP-GFI-IZD-POD_1000374/P1075282" xmlDataType="decimal"/>
    </xmlCellPr>
  </singleXmlCell>
  <singleXmlCell id="194" xr6:uid="{8747393E-243B-4312-BA28-8AE8A0822783}" r="I102" connectionId="0">
    <xmlCellPr id="1" xr6:uid="{27999298-20A6-4A72-8573-7D4C40DA7FE9}" uniqueName="P1075283">
      <xmlPr mapId="1" xpath="/TFI-IZD-POD/IFP-GFI-IZD-POD_1000374/P1075283" xmlDataType="decimal"/>
    </xmlCellPr>
  </singleXmlCell>
  <singleXmlCell id="195" xr6:uid="{1B32328D-2471-4FE1-8FCF-621FB606099C}" r="H103" connectionId="0">
    <xmlCellPr id="1" xr6:uid="{C53E4F27-80D8-49F8-B20F-1BC2A82E723A}" uniqueName="P1075284">
      <xmlPr mapId="1" xpath="/TFI-IZD-POD/IFP-GFI-IZD-POD_1000374/P1075284" xmlDataType="decimal"/>
    </xmlCellPr>
  </singleXmlCell>
  <singleXmlCell id="196" xr6:uid="{BFCE56AC-66EE-4BBA-88F2-6FE44590411B}" r="I103" connectionId="0">
    <xmlCellPr id="1" xr6:uid="{ED40E68A-170D-4BBF-AC43-E6CE1CE88FF3}" uniqueName="P1075285">
      <xmlPr mapId="1" xpath="/TFI-IZD-POD/IFP-GFI-IZD-POD_1000374/P1075285" xmlDataType="decimal"/>
    </xmlCellPr>
  </singleXmlCell>
  <singleXmlCell id="197" xr6:uid="{3E204146-1DBA-4BE8-B6BC-1B4898707DBC}" r="H104" connectionId="0">
    <xmlCellPr id="1" xr6:uid="{85B97D8E-237B-4DCF-83AE-060A1D22A61C}" uniqueName="P1075286">
      <xmlPr mapId="1" xpath="/TFI-IZD-POD/IFP-GFI-IZD-POD_1000374/P1075286" xmlDataType="decimal"/>
    </xmlCellPr>
  </singleXmlCell>
  <singleXmlCell id="198" xr6:uid="{C6CADD84-BE58-4491-AE22-7AD28233FF88}" r="I104" connectionId="0">
    <xmlCellPr id="1" xr6:uid="{E74E2016-8FA6-482D-B4C2-0C23F4DE83BA}" uniqueName="P1075287">
      <xmlPr mapId="1" xpath="/TFI-IZD-POD/IFP-GFI-IZD-POD_1000374/P1075287" xmlDataType="decimal"/>
    </xmlCellPr>
  </singleXmlCell>
  <singleXmlCell id="199" xr6:uid="{F2B45AAA-43C1-47E9-97A3-9C3F4322DD56}" r="H105" connectionId="0">
    <xmlCellPr id="1" xr6:uid="{7EEBFD1C-31AB-4D15-B66E-0619FF17B6E7}" uniqueName="P1075288">
      <xmlPr mapId="1" xpath="/TFI-IZD-POD/IFP-GFI-IZD-POD_1000374/P1075288" xmlDataType="decimal"/>
    </xmlCellPr>
  </singleXmlCell>
  <singleXmlCell id="200" xr6:uid="{62D2293E-6FCA-4F5F-9700-998D65B3B0B9}" r="I105" connectionId="0">
    <xmlCellPr id="1" xr6:uid="{C6CA007C-5E79-4CC7-A3A0-A1BF4F6B6A1B}" uniqueName="P1075289">
      <xmlPr mapId="1" xpath="/TFI-IZD-POD/IFP-GFI-IZD-POD_1000374/P1075289" xmlDataType="decimal"/>
    </xmlCellPr>
  </singleXmlCell>
  <singleXmlCell id="201" xr6:uid="{3CE10E71-96B1-4133-B688-B74F07716484}" r="H106" connectionId="0">
    <xmlCellPr id="1" xr6:uid="{2AB5005A-ECA5-4817-8BE8-CF3327634201}" uniqueName="P1075290">
      <xmlPr mapId="1" xpath="/TFI-IZD-POD/IFP-GFI-IZD-POD_1000374/P1075290" xmlDataType="decimal"/>
    </xmlCellPr>
  </singleXmlCell>
  <singleXmlCell id="202" xr6:uid="{6C61230A-7AB8-4C66-B583-204ACB52891A}" r="I106" connectionId="0">
    <xmlCellPr id="1" xr6:uid="{35D16796-1AF7-4439-8EA7-9B24D6EC12A1}" uniqueName="P1075291">
      <xmlPr mapId="1" xpath="/TFI-IZD-POD/IFP-GFI-IZD-POD_1000374/P1075291" xmlDataType="decimal"/>
    </xmlCellPr>
  </singleXmlCell>
  <singleXmlCell id="203" xr6:uid="{96B34539-A8C3-42E1-8937-989E16CD6E31}" r="H107" connectionId="0">
    <xmlCellPr id="1" xr6:uid="{24350479-C142-4B9D-B613-163ABBAEF909}" uniqueName="P1075292">
      <xmlPr mapId="1" xpath="/TFI-IZD-POD/IFP-GFI-IZD-POD_1000374/P1075292" xmlDataType="decimal"/>
    </xmlCellPr>
  </singleXmlCell>
  <singleXmlCell id="204" xr6:uid="{8DBECB33-FCC5-41CE-A3C0-B0B2619EBDE4}" r="I107" connectionId="0">
    <xmlCellPr id="1" xr6:uid="{AC626812-1B3F-4517-AD73-B3E27529DDC0}" uniqueName="P1075293">
      <xmlPr mapId="1" xpath="/TFI-IZD-POD/IFP-GFI-IZD-POD_1000374/P1075293" xmlDataType="decimal"/>
    </xmlCellPr>
  </singleXmlCell>
  <singleXmlCell id="205" xr6:uid="{909941B0-2DBF-47D8-8BCC-8872EB585FC5}" r="H108" connectionId="0">
    <xmlCellPr id="1" xr6:uid="{7A0F5D31-4542-42E0-8C2D-9FD17BE9228E}" uniqueName="P1075294">
      <xmlPr mapId="1" xpath="/TFI-IZD-POD/IFP-GFI-IZD-POD_1000374/P1075294" xmlDataType="decimal"/>
    </xmlCellPr>
  </singleXmlCell>
  <singleXmlCell id="206" xr6:uid="{5BA1B286-A568-47AC-AC06-ED500DF4D387}" r="I108" connectionId="0">
    <xmlCellPr id="1" xr6:uid="{DE29C487-C907-46BF-BEF5-B1DF8EC8B1C5}" uniqueName="P1075295">
      <xmlPr mapId="1" xpath="/TFI-IZD-POD/IFP-GFI-IZD-POD_1000374/P1075295" xmlDataType="decimal"/>
    </xmlCellPr>
  </singleXmlCell>
  <singleXmlCell id="207" xr6:uid="{25D1A0E9-A1D2-40C7-9ABB-976B599432CD}" r="H109" connectionId="0">
    <xmlCellPr id="1" xr6:uid="{2E79B9D2-6377-4CC7-8FBF-886E2C46F442}" uniqueName="P1075296">
      <xmlPr mapId="1" xpath="/TFI-IZD-POD/IFP-GFI-IZD-POD_1000374/P1075296" xmlDataType="decimal"/>
    </xmlCellPr>
  </singleXmlCell>
  <singleXmlCell id="208" xr6:uid="{376F8A2F-807A-4B75-9537-33DD7930282D}" r="I109" connectionId="0">
    <xmlCellPr id="1" xr6:uid="{780D5CB3-D4F9-4556-9EC8-B726ECAB4BDB}" uniqueName="P1075297">
      <xmlPr mapId="1" xpath="/TFI-IZD-POD/IFP-GFI-IZD-POD_1000374/P1075297" xmlDataType="decimal"/>
    </xmlCellPr>
  </singleXmlCell>
  <singleXmlCell id="209" xr6:uid="{CF830C3D-DD6D-45D2-BD7C-4D7111B67D63}" r="H110" connectionId="0">
    <xmlCellPr id="1" xr6:uid="{72795372-FE24-4F6D-88B8-B2522E3713D5}" uniqueName="P1075298">
      <xmlPr mapId="1" xpath="/TFI-IZD-POD/IFP-GFI-IZD-POD_1000374/P1075298" xmlDataType="decimal"/>
    </xmlCellPr>
  </singleXmlCell>
  <singleXmlCell id="210" xr6:uid="{2904D888-9E5A-4B85-A488-3A710B396AD2}" r="I110" connectionId="0">
    <xmlCellPr id="1" xr6:uid="{CB57A018-5288-479E-9869-0620D3EFB8F0}" uniqueName="P1075299">
      <xmlPr mapId="1" xpath="/TFI-IZD-POD/IFP-GFI-IZD-POD_1000374/P1075299" xmlDataType="decimal"/>
    </xmlCellPr>
  </singleXmlCell>
  <singleXmlCell id="211" xr6:uid="{CFA2BD42-8B6B-436C-8846-BCAF03146700}" r="H111" connectionId="0">
    <xmlCellPr id="1" xr6:uid="{913C8B5F-E2A4-40AE-BCE3-C0CEC7DC1970}" uniqueName="P1075300">
      <xmlPr mapId="1" xpath="/TFI-IZD-POD/IFP-GFI-IZD-POD_1000374/P1075300" xmlDataType="decimal"/>
    </xmlCellPr>
  </singleXmlCell>
  <singleXmlCell id="212" xr6:uid="{F1257309-8E26-430F-8D08-636F1B602E9B}" r="I111" connectionId="0">
    <xmlCellPr id="1" xr6:uid="{594958CA-90DA-4684-814F-927FCCFB107F}" uniqueName="P1075301">
      <xmlPr mapId="1" xpath="/TFI-IZD-POD/IFP-GFI-IZD-POD_1000374/P1075301" xmlDataType="decimal"/>
    </xmlCellPr>
  </singleXmlCell>
  <singleXmlCell id="213" xr6:uid="{CD18CA4A-9C3E-4B2C-9EA2-E0DA457D2E47}" r="H112" connectionId="0">
    <xmlCellPr id="1" xr6:uid="{2E6232A3-A9F0-4661-A883-93AA2C8DF53C}" uniqueName="P1075302">
      <xmlPr mapId="1" xpath="/TFI-IZD-POD/IFP-GFI-IZD-POD_1000374/P1075302" xmlDataType="decimal"/>
    </xmlCellPr>
  </singleXmlCell>
  <singleXmlCell id="214" xr6:uid="{7FB8B214-5550-4484-8177-AE445918B1B1}" r="I112" connectionId="0">
    <xmlCellPr id="1" xr6:uid="{CA6C9D29-F6F7-46FF-A86C-815FC8F19BD8}" uniqueName="P1075303">
      <xmlPr mapId="1" xpath="/TFI-IZD-POD/IFP-GFI-IZD-POD_1000374/P1075303" xmlDataType="decimal"/>
    </xmlCellPr>
  </singleXmlCell>
  <singleXmlCell id="215" xr6:uid="{2AABCFE7-5480-40CF-8260-112BD3CC83B2}" r="H113" connectionId="0">
    <xmlCellPr id="1" xr6:uid="{1AAFF3F7-1203-44C9-9F3D-323A5310EA89}" uniqueName="P1075304">
      <xmlPr mapId="1" xpath="/TFI-IZD-POD/IFP-GFI-IZD-POD_1000374/P1075304" xmlDataType="decimal"/>
    </xmlCellPr>
  </singleXmlCell>
  <singleXmlCell id="216" xr6:uid="{0BFAB385-F90E-421B-AEEA-69349B95792C}" r="I113" connectionId="0">
    <xmlCellPr id="1" xr6:uid="{2DB6750E-26C3-4ED5-9496-198202741E65}" uniqueName="P1075305">
      <xmlPr mapId="1" xpath="/TFI-IZD-POD/IFP-GFI-IZD-POD_1000374/P1075305" xmlDataType="decimal"/>
    </xmlCellPr>
  </singleXmlCell>
  <singleXmlCell id="217" xr6:uid="{413C0EB2-D144-4B23-92E8-9669EF36D55C}" r="H114" connectionId="0">
    <xmlCellPr id="1" xr6:uid="{73C6EFE9-FC85-45E2-BD57-AA47C339C135}" uniqueName="P1075306">
      <xmlPr mapId="1" xpath="/TFI-IZD-POD/IFP-GFI-IZD-POD_1000374/P1075306" xmlDataType="decimal"/>
    </xmlCellPr>
  </singleXmlCell>
  <singleXmlCell id="218" xr6:uid="{3AE45578-0EE8-4FB0-8B8E-AA55A55BD337}" r="I114" connectionId="0">
    <xmlCellPr id="1" xr6:uid="{8067AC40-9F08-4D34-8DCB-6DEFB1782172}" uniqueName="P1075307">
      <xmlPr mapId="1" xpath="/TFI-IZD-POD/IFP-GFI-IZD-POD_1000374/P1075307" xmlDataType="decimal"/>
    </xmlCellPr>
  </singleXmlCell>
  <singleXmlCell id="219" xr6:uid="{C24813B1-D849-4162-91FE-3864F0EF737E}" r="H115" connectionId="0">
    <xmlCellPr id="1" xr6:uid="{32E99CB0-45FC-43D8-A842-A8A664E40977}" uniqueName="P1075308">
      <xmlPr mapId="1" xpath="/TFI-IZD-POD/IFP-GFI-IZD-POD_1000374/P1075308" xmlDataType="decimal"/>
    </xmlCellPr>
  </singleXmlCell>
  <singleXmlCell id="220" xr6:uid="{8BD41D62-2C5F-494C-B105-C4D19394DF88}" r="I115" connectionId="0">
    <xmlCellPr id="1" xr6:uid="{6D149788-8A81-453E-B8B1-B70BF86D4B85}" uniqueName="P1075309">
      <xmlPr mapId="1" xpath="/TFI-IZD-POD/IFP-GFI-IZD-POD_1000374/P1075309" xmlDataType="decimal"/>
    </xmlCellPr>
  </singleXmlCell>
  <singleXmlCell id="221" xr6:uid="{46A0B407-AB27-40DA-BD38-9216C8D5D6C9}" r="H116" connectionId="0">
    <xmlCellPr id="1" xr6:uid="{F4060E4A-6661-4BCA-B475-08D282FF0701}" uniqueName="P1075310">
      <xmlPr mapId="1" xpath="/TFI-IZD-POD/IFP-GFI-IZD-POD_1000374/P1075310" xmlDataType="decimal"/>
    </xmlCellPr>
  </singleXmlCell>
  <singleXmlCell id="222" xr6:uid="{C6DDBC3A-9F70-4D06-A3A6-3C49EF72F377}" r="I116" connectionId="0">
    <xmlCellPr id="1" xr6:uid="{518CFEEB-5A44-4D4D-B409-4FF28712DA3D}" uniqueName="P1075311">
      <xmlPr mapId="1" xpath="/TFI-IZD-POD/IFP-GFI-IZD-POD_1000374/P1075311" xmlDataType="decimal"/>
    </xmlCellPr>
  </singleXmlCell>
  <singleXmlCell id="223" xr6:uid="{07D3CC71-0223-47D3-A5EC-0E95EBE8BD39}" r="H117" connectionId="0">
    <xmlCellPr id="1" xr6:uid="{B4009AF5-26EB-4186-9B91-A9628C19C3C1}" uniqueName="P1075312">
      <xmlPr mapId="1" xpath="/TFI-IZD-POD/IFP-GFI-IZD-POD_1000374/P1075312" xmlDataType="decimal"/>
    </xmlCellPr>
  </singleXmlCell>
  <singleXmlCell id="224" xr6:uid="{ED2E20F8-DF8D-43BB-9358-C5A573A76C97}" r="I117" connectionId="0">
    <xmlCellPr id="1" xr6:uid="{59DDA0F0-04F5-47DE-997C-AD5C46AFAE92}" uniqueName="P1075313">
      <xmlPr mapId="1" xpath="/TFI-IZD-POD/IFP-GFI-IZD-POD_1000374/P1075313" xmlDataType="decimal"/>
    </xmlCellPr>
  </singleXmlCell>
  <singleXmlCell id="225" xr6:uid="{25D3ED16-24ED-4B6B-A7CD-3E2899CE3AA2}" r="H118" connectionId="0">
    <xmlCellPr id="1" xr6:uid="{86019F50-BAFD-4B82-9F03-3C27D629008B}" uniqueName="P1075314">
      <xmlPr mapId="1" xpath="/TFI-IZD-POD/IFP-GFI-IZD-POD_1000374/P1075314" xmlDataType="decimal"/>
    </xmlCellPr>
  </singleXmlCell>
  <singleXmlCell id="226" xr6:uid="{813E4FAA-16E2-4B83-9C7F-235531772390}" r="I118" connectionId="0">
    <xmlCellPr id="1" xr6:uid="{E97C413E-43B2-4AEB-90FF-8F074A1BE049}" uniqueName="P1075315">
      <xmlPr mapId="1" xpath="/TFI-IZD-POD/IFP-GFI-IZD-POD_1000374/P1075315" xmlDataType="decimal"/>
    </xmlCellPr>
  </singleXmlCell>
  <singleXmlCell id="227" xr6:uid="{4D27AC3E-908C-42BF-84FE-61E469D571D9}" r="H119" connectionId="0">
    <xmlCellPr id="1" xr6:uid="{AD45491E-29A7-46EE-BC72-4654E098DD31}" uniqueName="P1075316">
      <xmlPr mapId="1" xpath="/TFI-IZD-POD/IFP-GFI-IZD-POD_1000374/P1075316" xmlDataType="decimal"/>
    </xmlCellPr>
  </singleXmlCell>
  <singleXmlCell id="228" xr6:uid="{8090F950-A0B4-4BCE-BCBC-5DE22F7F594D}" r="I119" connectionId="0">
    <xmlCellPr id="1" xr6:uid="{BBB4BDAD-FE6B-4E63-B276-06EA865620EE}" uniqueName="P1075317">
      <xmlPr mapId="1" xpath="/TFI-IZD-POD/IFP-GFI-IZD-POD_1000374/P1075317" xmlDataType="decimal"/>
    </xmlCellPr>
  </singleXmlCell>
  <singleXmlCell id="229" xr6:uid="{15DB572C-147E-4B35-8534-A3B50C6A66C6}" r="H120" connectionId="0">
    <xmlCellPr id="1" xr6:uid="{B9D8659A-1622-44C7-92CD-B717157FC90C}" uniqueName="P1075318">
      <xmlPr mapId="1" xpath="/TFI-IZD-POD/IFP-GFI-IZD-POD_1000374/P1075318" xmlDataType="decimal"/>
    </xmlCellPr>
  </singleXmlCell>
  <singleXmlCell id="230" xr6:uid="{5B809B11-79CD-4CC2-A3AF-B375E629C6C3}" r="I120" connectionId="0">
    <xmlCellPr id="1" xr6:uid="{F4CA9C54-7A90-4104-82E4-D81C862E7751}" uniqueName="P1075319">
      <xmlPr mapId="1" xpath="/TFI-IZD-POD/IFP-GFI-IZD-POD_1000374/P1075319" xmlDataType="decimal"/>
    </xmlCellPr>
  </singleXmlCell>
  <singleXmlCell id="231" xr6:uid="{B84784AD-51E1-407B-8762-F94EF72F05A5}" r="H121" connectionId="0">
    <xmlCellPr id="1" xr6:uid="{485E2E83-6789-4580-9009-07CC5B1D58C8}" uniqueName="P1075320">
      <xmlPr mapId="1" xpath="/TFI-IZD-POD/IFP-GFI-IZD-POD_1000374/P1075320" xmlDataType="decimal"/>
    </xmlCellPr>
  </singleXmlCell>
  <singleXmlCell id="232" xr6:uid="{F14FBFB4-5AF6-4CC7-80F0-D3198C86B32C}" r="I121" connectionId="0">
    <xmlCellPr id="1" xr6:uid="{747766B9-952A-48A6-9495-8435B04DE76D}" uniqueName="P1075321">
      <xmlPr mapId="1" xpath="/TFI-IZD-POD/IFP-GFI-IZD-POD_1000374/P1075321" xmlDataType="decimal"/>
    </xmlCellPr>
  </singleXmlCell>
  <singleXmlCell id="233" xr6:uid="{7973D31F-8CEB-4971-A9A2-C3A44546F9DF}" r="H122" connectionId="0">
    <xmlCellPr id="1" xr6:uid="{72A0A315-D9C8-42BC-896A-0C65B3809692}" uniqueName="P1075322">
      <xmlPr mapId="1" xpath="/TFI-IZD-POD/IFP-GFI-IZD-POD_1000374/P1075322" xmlDataType="decimal"/>
    </xmlCellPr>
  </singleXmlCell>
  <singleXmlCell id="234" xr6:uid="{1D25FD7D-15C9-4F52-B465-DBF3C0B4D6C8}" r="I122" connectionId="0">
    <xmlCellPr id="1" xr6:uid="{DACBB2A1-0F58-42E1-B3C7-984B06D9CBCE}" uniqueName="P1075323">
      <xmlPr mapId="1" xpath="/TFI-IZD-POD/IFP-GFI-IZD-POD_1000374/P1075323" xmlDataType="decimal"/>
    </xmlCellPr>
  </singleXmlCell>
  <singleXmlCell id="235" xr6:uid="{4E7589D9-E5F7-4C25-97CC-1A92CBA274F7}" r="H123" connectionId="0">
    <xmlCellPr id="1" xr6:uid="{D69173B4-52C2-4CE4-AAA8-7968F4E80C5C}" uniqueName="P1075324">
      <xmlPr mapId="1" xpath="/TFI-IZD-POD/IFP-GFI-IZD-POD_1000374/P1075324" xmlDataType="decimal"/>
    </xmlCellPr>
  </singleXmlCell>
  <singleXmlCell id="236" xr6:uid="{571F01E9-8CB5-456F-A556-F4EAABBD471F}" r="I123" connectionId="0">
    <xmlCellPr id="1" xr6:uid="{020CCC2B-3A69-4C52-98A1-0375DA6B1DA9}" uniqueName="P1075325">
      <xmlPr mapId="1" xpath="/TFI-IZD-POD/IFP-GFI-IZD-POD_1000374/P1075325" xmlDataType="decimal"/>
    </xmlCellPr>
  </singleXmlCell>
  <singleXmlCell id="237" xr6:uid="{643683E9-7EB9-47AB-BBA0-2CB7F34605E1}" r="H124" connectionId="0">
    <xmlCellPr id="1" xr6:uid="{7A70341D-50CC-494F-8783-A1A246734468}" uniqueName="P1075326">
      <xmlPr mapId="1" xpath="/TFI-IZD-POD/IFP-GFI-IZD-POD_1000374/P1075326" xmlDataType="decimal"/>
    </xmlCellPr>
  </singleXmlCell>
  <singleXmlCell id="238" xr6:uid="{B066A406-70C7-419E-AD3E-9EE9177A4C45}" r="I124" connectionId="0">
    <xmlCellPr id="1" xr6:uid="{27B000B1-25AE-410E-909E-BC186BB5DA7E}" uniqueName="P1075327">
      <xmlPr mapId="1" xpath="/TFI-IZD-POD/IFP-GFI-IZD-POD_1000374/P1075327" xmlDataType="decimal"/>
    </xmlCellPr>
  </singleXmlCell>
  <singleXmlCell id="239" xr6:uid="{1160FD2C-99AC-4C9B-9B16-A318C719B2A3}" r="H125" connectionId="0">
    <xmlCellPr id="1" xr6:uid="{63D7C0BC-0730-4D4A-8595-F2FA2579ACB9}" uniqueName="P1075328">
      <xmlPr mapId="1" xpath="/TFI-IZD-POD/IFP-GFI-IZD-POD_1000374/P1075328" xmlDataType="decimal"/>
    </xmlCellPr>
  </singleXmlCell>
  <singleXmlCell id="240" xr6:uid="{46C0E0D4-F3A3-4C87-9933-FE9DAE1AD707}" r="I125" connectionId="0">
    <xmlCellPr id="1" xr6:uid="{BDCD248D-EC07-43C9-978D-B47D457C81F0}" uniqueName="P1075329">
      <xmlPr mapId="1" xpath="/TFI-IZD-POD/IFP-GFI-IZD-POD_1000374/P1075329" xmlDataType="decimal"/>
    </xmlCellPr>
  </singleXmlCell>
  <singleXmlCell id="241" xr6:uid="{E35840C1-2C66-421F-B6E4-DA77CB43691B}" r="H126" connectionId="0">
    <xmlCellPr id="1" xr6:uid="{343972AC-AAA7-4986-9800-D3B2F65AC256}" uniqueName="P1075330">
      <xmlPr mapId="1" xpath="/TFI-IZD-POD/IFP-GFI-IZD-POD_1000374/P1075330" xmlDataType="decimal"/>
    </xmlCellPr>
  </singleXmlCell>
  <singleXmlCell id="242" xr6:uid="{89446FFC-A8BD-4623-BFBA-971FE5A4EA1E}" r="I126" connectionId="0">
    <xmlCellPr id="1" xr6:uid="{A6D3F3FF-6D88-4474-9F58-A036BC48DDEB}" uniqueName="P1075331">
      <xmlPr mapId="1" xpath="/TFI-IZD-POD/IFP-GFI-IZD-POD_1000374/P1075331" xmlDataType="decimal"/>
    </xmlCellPr>
  </singleXmlCell>
  <singleXmlCell id="243" xr6:uid="{60E0FA3B-4497-4DD2-B670-67ADAB62DCC8}" r="H127" connectionId="0">
    <xmlCellPr id="1" xr6:uid="{3793C22B-56B8-44B7-A8F2-AC4FAD0768CD}" uniqueName="P1075332">
      <xmlPr mapId="1" xpath="/TFI-IZD-POD/IFP-GFI-IZD-POD_1000374/P1075332" xmlDataType="decimal"/>
    </xmlCellPr>
  </singleXmlCell>
  <singleXmlCell id="244" xr6:uid="{632ED625-6C0F-4DFF-B1ED-64C087FE114A}" r="I127" connectionId="0">
    <xmlCellPr id="1" xr6:uid="{F37E3E18-8223-4399-B79A-FEE321FC1C5F}" uniqueName="P1075333">
      <xmlPr mapId="1" xpath="/TFI-IZD-POD/IFP-GFI-IZD-POD_1000374/P1075333" xmlDataType="decimal"/>
    </xmlCellPr>
  </singleXmlCell>
  <singleXmlCell id="245" xr6:uid="{C342DBD4-4690-473B-86C6-AA2902E1E125}" r="H128" connectionId="0">
    <xmlCellPr id="1" xr6:uid="{D7341DFB-AB4A-468D-854C-FD770094A1B8}" uniqueName="P1075334">
      <xmlPr mapId="1" xpath="/TFI-IZD-POD/IFP-GFI-IZD-POD_1000374/P1075334" xmlDataType="decimal"/>
    </xmlCellPr>
  </singleXmlCell>
  <singleXmlCell id="246" xr6:uid="{6AA36BEC-853E-4F03-BED3-BBABA7A1FF50}" r="I128" connectionId="0">
    <xmlCellPr id="1" xr6:uid="{C395AD06-45F3-4C1D-8BB1-2B4F7DD6DA1E}" uniqueName="P1075335">
      <xmlPr mapId="1" xpath="/TFI-IZD-POD/IFP-GFI-IZD-POD_1000374/P1075335" xmlDataType="decimal"/>
    </xmlCellPr>
  </singleXmlCell>
  <singleXmlCell id="247" xr6:uid="{202D4A3D-1746-4B44-813E-F05237C5822F}" r="H129" connectionId="0">
    <xmlCellPr id="1" xr6:uid="{318D1503-138B-44D7-917C-908852D5C928}" uniqueName="P1075336">
      <xmlPr mapId="1" xpath="/TFI-IZD-POD/IFP-GFI-IZD-POD_1000374/P1075336" xmlDataType="decimal"/>
    </xmlCellPr>
  </singleXmlCell>
  <singleXmlCell id="248" xr6:uid="{B0058C42-14B6-4122-86EB-898F791F7C7F}" r="I129" connectionId="0">
    <xmlCellPr id="1" xr6:uid="{AD5DFFDB-5E7D-4455-9CB1-2198FBF628F4}" uniqueName="P1075337">
      <xmlPr mapId="1" xpath="/TFI-IZD-POD/IFP-GFI-IZD-POD_1000374/P1075337" xmlDataType="decimal"/>
    </xmlCellPr>
  </singleXmlCell>
  <singleXmlCell id="249" xr6:uid="{32EDCFB9-38FC-4014-834D-390B49CFCCA4}" r="H130" connectionId="0">
    <xmlCellPr id="1" xr6:uid="{5AB32441-ADFD-412D-83DF-DAC28694EA34}" uniqueName="P1075338">
      <xmlPr mapId="1" xpath="/TFI-IZD-POD/IFP-GFI-IZD-POD_1000374/P1075338" xmlDataType="decimal"/>
    </xmlCellPr>
  </singleXmlCell>
  <singleXmlCell id="250" xr6:uid="{7B15A91F-CC98-47AC-AF5B-5728A17C36BB}" r="H131" connectionId="0">
    <xmlCellPr id="1" xr6:uid="{A08DB588-8B0A-45A9-870F-1FEEC16EBC53}" uniqueName="P1075340">
      <xmlPr mapId="1" xpath="/TFI-IZD-POD/IFP-GFI-IZD-POD_1000374/P1075340" xmlDataType="decimal"/>
    </xmlCellPr>
  </singleXmlCell>
  <singleXmlCell id="251" xr6:uid="{D9B32DE5-9BF9-445F-9035-118C1081553F}" r="I131" connectionId="0">
    <xmlCellPr id="1" xr6:uid="{A6919780-CF4F-461A-83A3-E3598E3E1118}" uniqueName="P1075341">
      <xmlPr mapId="1" xpath="/TFI-IZD-POD/IFP-GFI-IZD-POD_1000374/P1075341" xmlDataType="decimal"/>
    </xmlCellPr>
  </singleXmlCell>
  <singleXmlCell id="252" xr6:uid="{4D947F71-B6C2-4D9C-AD88-D92A5F6C9C7F}" r="H132" connectionId="0">
    <xmlCellPr id="1" xr6:uid="{59700E5B-4E5C-4A6B-BA7D-2136BA49C96E}" uniqueName="P1075342">
      <xmlPr mapId="1" xpath="/TFI-IZD-POD/IFP-GFI-IZD-POD_1000374/P1075342" xmlDataType="decimal"/>
    </xmlCellPr>
  </singleXmlCell>
  <singleXmlCell id="253" xr6:uid="{F61810A3-59CB-4BED-B2EF-D85D249D8286}" r="I132" connectionId="0">
    <xmlCellPr id="1" xr6:uid="{0E4C08B9-0C09-4D2F-8503-91E1F0C65534}" uniqueName="P1075343">
      <xmlPr mapId="1" xpath="/TFI-IZD-POD/IFP-GFI-IZD-POD_1000374/P1075343" xmlDataType="decimal"/>
    </xmlCellPr>
  </singleXmlCell>
  <singleXmlCell id="254" xr6:uid="{D745D549-66CF-418D-B603-806E0FDE1CC1}" r="I130" connectionId="0">
    <xmlCellPr id="1" xr6:uid="{3CD900BD-123A-4DFF-96FD-8BB2DEF4EABE}" uniqueName="P1075339">
      <xmlPr mapId="1" xpath="/TFI-IZD-POD/IFP-GFI-IZD-POD_1000374/P1075339"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printerSettings" Target="../printerSettings/printerSettings1.bin"/><Relationship Id="rId1" Type="http://schemas.openxmlformats.org/officeDocument/2006/relationships/hyperlink" Target="mailto:djuro.tatalovic@dalekovod.hr" TargetMode="External"/></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6B1F5-414B-4B00-B728-4AD8EEA34417}">
  <dimension ref="A1:T92"/>
  <sheetViews>
    <sheetView topLeftCell="A55" workbookViewId="0">
      <selection activeCell="O17" sqref="O17"/>
    </sheetView>
  </sheetViews>
  <sheetFormatPr defaultColWidth="9.140625" defaultRowHeight="15" x14ac:dyDescent="0.25"/>
  <cols>
    <col min="1" max="2" width="9.140625" style="75"/>
    <col min="3" max="3" width="9.5703125" style="75" customWidth="1"/>
    <col min="4" max="4" width="9.140625" style="75"/>
    <col min="5" max="5" width="5" style="75" bestFit="1" customWidth="1"/>
    <col min="6" max="8" width="9.140625" style="75"/>
    <col min="9" max="9" width="15.28515625" style="75" customWidth="1"/>
    <col min="10" max="10" width="26.42578125" style="75" customWidth="1"/>
    <col min="11" max="12" width="9.140625" style="73"/>
    <col min="13" max="13" width="12" style="73" bestFit="1" customWidth="1"/>
    <col min="14" max="14" width="9.140625" style="74"/>
    <col min="15" max="20" width="9.140625" style="73"/>
    <col min="21" max="16384" width="9.140625" style="75"/>
  </cols>
  <sheetData>
    <row r="1" spans="1:20" ht="15.75" x14ac:dyDescent="0.25">
      <c r="A1" s="139" t="s">
        <v>391</v>
      </c>
      <c r="B1" s="140"/>
      <c r="C1" s="140"/>
      <c r="D1" s="71"/>
      <c r="E1" s="71"/>
      <c r="F1" s="71"/>
      <c r="G1" s="71"/>
      <c r="H1" s="71"/>
      <c r="I1" s="71"/>
      <c r="J1" s="72"/>
    </row>
    <row r="2" spans="1:20" ht="14.45" customHeight="1" x14ac:dyDescent="0.25">
      <c r="A2" s="141" t="s">
        <v>407</v>
      </c>
      <c r="B2" s="142"/>
      <c r="C2" s="142"/>
      <c r="D2" s="142"/>
      <c r="E2" s="142"/>
      <c r="F2" s="142"/>
      <c r="G2" s="142"/>
      <c r="H2" s="142"/>
      <c r="I2" s="142"/>
      <c r="J2" s="143"/>
      <c r="N2" s="74">
        <v>1</v>
      </c>
    </row>
    <row r="3" spans="1:20" x14ac:dyDescent="0.25">
      <c r="A3" s="76"/>
      <c r="B3" s="77"/>
      <c r="C3" s="77"/>
      <c r="D3" s="77"/>
      <c r="E3" s="77"/>
      <c r="F3" s="77"/>
      <c r="G3" s="77"/>
      <c r="H3" s="77"/>
      <c r="I3" s="77"/>
      <c r="J3" s="78"/>
      <c r="N3" s="74">
        <v>2</v>
      </c>
    </row>
    <row r="4" spans="1:20" ht="33.6" customHeight="1" x14ac:dyDescent="0.25">
      <c r="A4" s="144" t="s">
        <v>392</v>
      </c>
      <c r="B4" s="145"/>
      <c r="C4" s="145"/>
      <c r="D4" s="145"/>
      <c r="E4" s="146">
        <v>43831</v>
      </c>
      <c r="F4" s="147"/>
      <c r="G4" s="79" t="s">
        <v>0</v>
      </c>
      <c r="H4" s="146">
        <v>43921</v>
      </c>
      <c r="I4" s="147"/>
      <c r="J4" s="80"/>
      <c r="N4" s="74">
        <v>3</v>
      </c>
    </row>
    <row r="5" spans="1:20" s="81" customFormat="1" ht="10.15" customHeight="1" x14ac:dyDescent="0.25">
      <c r="A5" s="148"/>
      <c r="B5" s="149"/>
      <c r="C5" s="149"/>
      <c r="D5" s="149"/>
      <c r="E5" s="149"/>
      <c r="F5" s="149"/>
      <c r="G5" s="149"/>
      <c r="H5" s="149"/>
      <c r="I5" s="149"/>
      <c r="J5" s="150"/>
      <c r="N5" s="82">
        <v>4</v>
      </c>
    </row>
    <row r="6" spans="1:20" ht="20.45" customHeight="1" x14ac:dyDescent="0.25">
      <c r="A6" s="83"/>
      <c r="B6" s="84" t="s">
        <v>414</v>
      </c>
      <c r="C6" s="85"/>
      <c r="D6" s="85"/>
      <c r="E6" s="86">
        <v>2020</v>
      </c>
      <c r="F6" s="87"/>
      <c r="G6" s="79"/>
      <c r="H6" s="87"/>
      <c r="I6" s="88"/>
      <c r="J6" s="89"/>
    </row>
    <row r="7" spans="1:20" s="93" customFormat="1" ht="10.9" customHeight="1" x14ac:dyDescent="0.25">
      <c r="A7" s="83"/>
      <c r="B7" s="85"/>
      <c r="C7" s="85"/>
      <c r="D7" s="85"/>
      <c r="E7" s="90"/>
      <c r="F7" s="90"/>
      <c r="G7" s="79"/>
      <c r="H7" s="87"/>
      <c r="I7" s="88"/>
      <c r="J7" s="89"/>
      <c r="K7" s="91"/>
      <c r="L7" s="91"/>
      <c r="M7" s="91"/>
      <c r="N7" s="92"/>
      <c r="O7" s="91"/>
      <c r="P7" s="91"/>
      <c r="Q7" s="91"/>
      <c r="R7" s="91"/>
      <c r="S7" s="91"/>
      <c r="T7" s="91"/>
    </row>
    <row r="8" spans="1:20" ht="20.45" customHeight="1" x14ac:dyDescent="0.25">
      <c r="A8" s="83"/>
      <c r="B8" s="84" t="s">
        <v>415</v>
      </c>
      <c r="C8" s="85"/>
      <c r="D8" s="85"/>
      <c r="E8" s="86">
        <v>1</v>
      </c>
      <c r="F8" s="87"/>
      <c r="G8" s="79"/>
      <c r="H8" s="87"/>
      <c r="I8" s="88"/>
      <c r="J8" s="89"/>
    </row>
    <row r="9" spans="1:20" s="93" customFormat="1" ht="10.9" customHeight="1" x14ac:dyDescent="0.25">
      <c r="A9" s="83"/>
      <c r="B9" s="85"/>
      <c r="C9" s="85"/>
      <c r="D9" s="85"/>
      <c r="E9" s="90"/>
      <c r="F9" s="90"/>
      <c r="G9" s="79"/>
      <c r="H9" s="90"/>
      <c r="I9" s="94"/>
      <c r="J9" s="89"/>
      <c r="K9" s="91"/>
      <c r="L9" s="91"/>
      <c r="M9" s="91"/>
      <c r="N9" s="92"/>
      <c r="O9" s="91"/>
      <c r="P9" s="91"/>
      <c r="Q9" s="91"/>
      <c r="R9" s="91"/>
      <c r="S9" s="91"/>
      <c r="T9" s="91"/>
    </row>
    <row r="10" spans="1:20" ht="37.9" customHeight="1" x14ac:dyDescent="0.25">
      <c r="A10" s="158" t="s">
        <v>416</v>
      </c>
      <c r="B10" s="159"/>
      <c r="C10" s="159"/>
      <c r="D10" s="159"/>
      <c r="E10" s="159"/>
      <c r="F10" s="159"/>
      <c r="G10" s="159"/>
      <c r="H10" s="159"/>
      <c r="I10" s="159"/>
      <c r="J10" s="95"/>
    </row>
    <row r="11" spans="1:20" ht="24.6" customHeight="1" x14ac:dyDescent="0.25">
      <c r="A11" s="160" t="s">
        <v>393</v>
      </c>
      <c r="B11" s="161"/>
      <c r="C11" s="153" t="s">
        <v>434</v>
      </c>
      <c r="D11" s="154"/>
      <c r="E11" s="96"/>
      <c r="F11" s="162" t="s">
        <v>417</v>
      </c>
      <c r="G11" s="152"/>
      <c r="H11" s="163" t="s">
        <v>465</v>
      </c>
      <c r="I11" s="164"/>
      <c r="J11" s="97"/>
    </row>
    <row r="12" spans="1:20" ht="14.45" customHeight="1" x14ac:dyDescent="0.25">
      <c r="A12" s="98"/>
      <c r="B12" s="99"/>
      <c r="C12" s="99"/>
      <c r="D12" s="99"/>
      <c r="E12" s="156"/>
      <c r="F12" s="156"/>
      <c r="G12" s="156"/>
      <c r="H12" s="156"/>
      <c r="I12" s="100"/>
      <c r="J12" s="97"/>
    </row>
    <row r="13" spans="1:20" ht="21" customHeight="1" x14ac:dyDescent="0.25">
      <c r="A13" s="151" t="s">
        <v>408</v>
      </c>
      <c r="B13" s="152"/>
      <c r="C13" s="153" t="s">
        <v>435</v>
      </c>
      <c r="D13" s="154"/>
      <c r="E13" s="155"/>
      <c r="F13" s="156"/>
      <c r="G13" s="156"/>
      <c r="H13" s="156"/>
      <c r="I13" s="100"/>
      <c r="J13" s="97"/>
    </row>
    <row r="14" spans="1:20" ht="10.9" customHeight="1" x14ac:dyDescent="0.25">
      <c r="A14" s="96"/>
      <c r="B14" s="100"/>
      <c r="C14" s="99"/>
      <c r="D14" s="99"/>
      <c r="E14" s="157"/>
      <c r="F14" s="157"/>
      <c r="G14" s="157"/>
      <c r="H14" s="157"/>
      <c r="I14" s="99"/>
      <c r="J14" s="102"/>
    </row>
    <row r="15" spans="1:20" ht="22.9" customHeight="1" x14ac:dyDescent="0.25">
      <c r="A15" s="151" t="s">
        <v>394</v>
      </c>
      <c r="B15" s="152"/>
      <c r="C15" s="153" t="s">
        <v>436</v>
      </c>
      <c r="D15" s="154"/>
      <c r="E15" s="171"/>
      <c r="F15" s="172"/>
      <c r="G15" s="103" t="s">
        <v>418</v>
      </c>
      <c r="H15" s="163" t="s">
        <v>466</v>
      </c>
      <c r="I15" s="164"/>
      <c r="J15" s="104"/>
    </row>
    <row r="16" spans="1:20" ht="10.9" customHeight="1" x14ac:dyDescent="0.25">
      <c r="A16" s="96"/>
      <c r="B16" s="100"/>
      <c r="C16" s="99"/>
      <c r="D16" s="99"/>
      <c r="E16" s="157"/>
      <c r="F16" s="157"/>
      <c r="G16" s="157"/>
      <c r="H16" s="157"/>
      <c r="I16" s="99"/>
      <c r="J16" s="102"/>
    </row>
    <row r="17" spans="1:10" ht="22.9" customHeight="1" x14ac:dyDescent="0.25">
      <c r="A17" s="105"/>
      <c r="B17" s="103" t="s">
        <v>419</v>
      </c>
      <c r="C17" s="153" t="s">
        <v>467</v>
      </c>
      <c r="D17" s="154"/>
      <c r="E17" s="106"/>
      <c r="F17" s="106"/>
      <c r="G17" s="106"/>
      <c r="H17" s="106"/>
      <c r="I17" s="106"/>
      <c r="J17" s="104"/>
    </row>
    <row r="18" spans="1:10" x14ac:dyDescent="0.25">
      <c r="A18" s="165"/>
      <c r="B18" s="166"/>
      <c r="C18" s="157"/>
      <c r="D18" s="157"/>
      <c r="E18" s="157"/>
      <c r="F18" s="157"/>
      <c r="G18" s="157"/>
      <c r="H18" s="157"/>
      <c r="I18" s="99"/>
      <c r="J18" s="102"/>
    </row>
    <row r="19" spans="1:10" x14ac:dyDescent="0.25">
      <c r="A19" s="160" t="s">
        <v>395</v>
      </c>
      <c r="B19" s="167"/>
      <c r="C19" s="168" t="s">
        <v>437</v>
      </c>
      <c r="D19" s="169"/>
      <c r="E19" s="169"/>
      <c r="F19" s="169"/>
      <c r="G19" s="169"/>
      <c r="H19" s="169"/>
      <c r="I19" s="169"/>
      <c r="J19" s="170"/>
    </row>
    <row r="20" spans="1:10" x14ac:dyDescent="0.25">
      <c r="A20" s="98"/>
      <c r="B20" s="99"/>
      <c r="C20" s="107"/>
      <c r="D20" s="99"/>
      <c r="E20" s="157"/>
      <c r="F20" s="157"/>
      <c r="G20" s="157"/>
      <c r="H20" s="157"/>
      <c r="I20" s="99"/>
      <c r="J20" s="102"/>
    </row>
    <row r="21" spans="1:10" x14ac:dyDescent="0.25">
      <c r="A21" s="160" t="s">
        <v>396</v>
      </c>
      <c r="B21" s="167"/>
      <c r="C21" s="163">
        <v>10000</v>
      </c>
      <c r="D21" s="164"/>
      <c r="E21" s="157"/>
      <c r="F21" s="157"/>
      <c r="G21" s="168" t="s">
        <v>438</v>
      </c>
      <c r="H21" s="169"/>
      <c r="I21" s="169"/>
      <c r="J21" s="170"/>
    </row>
    <row r="22" spans="1:10" x14ac:dyDescent="0.25">
      <c r="A22" s="98"/>
      <c r="B22" s="99"/>
      <c r="C22" s="99"/>
      <c r="D22" s="99"/>
      <c r="E22" s="157"/>
      <c r="F22" s="157"/>
      <c r="G22" s="157"/>
      <c r="H22" s="157"/>
      <c r="I22" s="99"/>
      <c r="J22" s="102"/>
    </row>
    <row r="23" spans="1:10" x14ac:dyDescent="0.25">
      <c r="A23" s="160" t="s">
        <v>397</v>
      </c>
      <c r="B23" s="167"/>
      <c r="C23" s="168" t="s">
        <v>439</v>
      </c>
      <c r="D23" s="169"/>
      <c r="E23" s="169"/>
      <c r="F23" s="169"/>
      <c r="G23" s="169"/>
      <c r="H23" s="169"/>
      <c r="I23" s="169"/>
      <c r="J23" s="170"/>
    </row>
    <row r="24" spans="1:10" x14ac:dyDescent="0.25">
      <c r="A24" s="98"/>
      <c r="B24" s="99"/>
      <c r="C24" s="99"/>
      <c r="D24" s="99"/>
      <c r="E24" s="157"/>
      <c r="F24" s="157"/>
      <c r="G24" s="157"/>
      <c r="H24" s="157"/>
      <c r="I24" s="99"/>
      <c r="J24" s="102"/>
    </row>
    <row r="25" spans="1:10" x14ac:dyDescent="0.25">
      <c r="A25" s="160" t="s">
        <v>398</v>
      </c>
      <c r="B25" s="167"/>
      <c r="C25" s="174" t="s">
        <v>440</v>
      </c>
      <c r="D25" s="175"/>
      <c r="E25" s="175"/>
      <c r="F25" s="175"/>
      <c r="G25" s="175"/>
      <c r="H25" s="175"/>
      <c r="I25" s="175"/>
      <c r="J25" s="176"/>
    </row>
    <row r="26" spans="1:10" x14ac:dyDescent="0.25">
      <c r="A26" s="98"/>
      <c r="B26" s="99"/>
      <c r="C26" s="107"/>
      <c r="D26" s="99"/>
      <c r="E26" s="157"/>
      <c r="F26" s="157"/>
      <c r="G26" s="157"/>
      <c r="H26" s="157"/>
      <c r="I26" s="99"/>
      <c r="J26" s="102"/>
    </row>
    <row r="27" spans="1:10" x14ac:dyDescent="0.25">
      <c r="A27" s="160" t="s">
        <v>399</v>
      </c>
      <c r="B27" s="167"/>
      <c r="C27" s="174" t="s">
        <v>441</v>
      </c>
      <c r="D27" s="175"/>
      <c r="E27" s="175"/>
      <c r="F27" s="175"/>
      <c r="G27" s="175"/>
      <c r="H27" s="175"/>
      <c r="I27" s="175"/>
      <c r="J27" s="176"/>
    </row>
    <row r="28" spans="1:10" ht="13.9" customHeight="1" x14ac:dyDescent="0.25">
      <c r="A28" s="98"/>
      <c r="B28" s="99"/>
      <c r="C28" s="107"/>
      <c r="D28" s="99"/>
      <c r="E28" s="157"/>
      <c r="F28" s="157"/>
      <c r="G28" s="157"/>
      <c r="H28" s="157"/>
      <c r="I28" s="99"/>
      <c r="J28" s="102"/>
    </row>
    <row r="29" spans="1:10" ht="22.9" customHeight="1" x14ac:dyDescent="0.25">
      <c r="A29" s="151" t="s">
        <v>409</v>
      </c>
      <c r="B29" s="167"/>
      <c r="C29" s="108">
        <v>1411</v>
      </c>
      <c r="D29" s="109"/>
      <c r="E29" s="173"/>
      <c r="F29" s="173"/>
      <c r="G29" s="173"/>
      <c r="H29" s="173"/>
      <c r="I29" s="110"/>
      <c r="J29" s="111"/>
    </row>
    <row r="30" spans="1:10" x14ac:dyDescent="0.25">
      <c r="A30" s="98"/>
      <c r="B30" s="99"/>
      <c r="C30" s="99"/>
      <c r="D30" s="99"/>
      <c r="E30" s="157"/>
      <c r="F30" s="157"/>
      <c r="G30" s="157"/>
      <c r="H30" s="157"/>
      <c r="I30" s="110"/>
      <c r="J30" s="111"/>
    </row>
    <row r="31" spans="1:10" x14ac:dyDescent="0.25">
      <c r="A31" s="160" t="s">
        <v>400</v>
      </c>
      <c r="B31" s="167"/>
      <c r="C31" s="112" t="s">
        <v>422</v>
      </c>
      <c r="D31" s="177" t="s">
        <v>420</v>
      </c>
      <c r="E31" s="178"/>
      <c r="F31" s="178"/>
      <c r="G31" s="178"/>
      <c r="H31" s="113"/>
      <c r="I31" s="114" t="s">
        <v>421</v>
      </c>
      <c r="J31" s="115" t="s">
        <v>422</v>
      </c>
    </row>
    <row r="32" spans="1:10" x14ac:dyDescent="0.25">
      <c r="A32" s="160"/>
      <c r="B32" s="167"/>
      <c r="C32" s="116"/>
      <c r="D32" s="79"/>
      <c r="E32" s="172"/>
      <c r="F32" s="172"/>
      <c r="G32" s="172"/>
      <c r="H32" s="172"/>
      <c r="I32" s="110"/>
      <c r="J32" s="111"/>
    </row>
    <row r="33" spans="1:10" x14ac:dyDescent="0.25">
      <c r="A33" s="160" t="s">
        <v>410</v>
      </c>
      <c r="B33" s="167"/>
      <c r="C33" s="108" t="s">
        <v>425</v>
      </c>
      <c r="D33" s="177" t="s">
        <v>423</v>
      </c>
      <c r="E33" s="178"/>
      <c r="F33" s="178"/>
      <c r="G33" s="178"/>
      <c r="H33" s="106"/>
      <c r="I33" s="114" t="s">
        <v>424</v>
      </c>
      <c r="J33" s="115" t="s">
        <v>425</v>
      </c>
    </row>
    <row r="34" spans="1:10" x14ac:dyDescent="0.25">
      <c r="A34" s="98"/>
      <c r="B34" s="99"/>
      <c r="C34" s="99"/>
      <c r="D34" s="99"/>
      <c r="E34" s="157"/>
      <c r="F34" s="157"/>
      <c r="G34" s="157"/>
      <c r="H34" s="157"/>
      <c r="I34" s="99"/>
      <c r="J34" s="102"/>
    </row>
    <row r="35" spans="1:10" x14ac:dyDescent="0.25">
      <c r="A35" s="177" t="s">
        <v>411</v>
      </c>
      <c r="B35" s="178"/>
      <c r="C35" s="178"/>
      <c r="D35" s="178"/>
      <c r="E35" s="178" t="s">
        <v>401</v>
      </c>
      <c r="F35" s="178"/>
      <c r="G35" s="178"/>
      <c r="H35" s="178"/>
      <c r="I35" s="178"/>
      <c r="J35" s="117" t="s">
        <v>402</v>
      </c>
    </row>
    <row r="36" spans="1:10" x14ac:dyDescent="0.25">
      <c r="A36" s="98"/>
      <c r="B36" s="99"/>
      <c r="C36" s="99"/>
      <c r="D36" s="99"/>
      <c r="E36" s="157"/>
      <c r="F36" s="157"/>
      <c r="G36" s="157"/>
      <c r="H36" s="157"/>
      <c r="I36" s="99"/>
      <c r="J36" s="111"/>
    </row>
    <row r="37" spans="1:10" x14ac:dyDescent="0.25">
      <c r="A37" s="183" t="s">
        <v>472</v>
      </c>
      <c r="B37" s="184"/>
      <c r="C37" s="184"/>
      <c r="D37" s="185"/>
      <c r="E37" s="183" t="s">
        <v>475</v>
      </c>
      <c r="F37" s="184"/>
      <c r="G37" s="184"/>
      <c r="H37" s="184"/>
      <c r="I37" s="185"/>
      <c r="J37" s="118">
        <v>1654985</v>
      </c>
    </row>
    <row r="38" spans="1:10" x14ac:dyDescent="0.25">
      <c r="A38" s="98"/>
      <c r="B38" s="99"/>
      <c r="C38" s="107"/>
      <c r="D38" s="182"/>
      <c r="E38" s="182"/>
      <c r="F38" s="182"/>
      <c r="G38" s="182"/>
      <c r="H38" s="182"/>
      <c r="I38" s="182"/>
      <c r="J38" s="102"/>
    </row>
    <row r="39" spans="1:10" x14ac:dyDescent="0.25">
      <c r="A39" s="179" t="s">
        <v>443</v>
      </c>
      <c r="B39" s="180"/>
      <c r="C39" s="180"/>
      <c r="D39" s="181"/>
      <c r="E39" s="179" t="s">
        <v>438</v>
      </c>
      <c r="F39" s="180"/>
      <c r="G39" s="180"/>
      <c r="H39" s="180"/>
      <c r="I39" s="181"/>
      <c r="J39" s="108">
        <v>1693336</v>
      </c>
    </row>
    <row r="40" spans="1:10" x14ac:dyDescent="0.25">
      <c r="A40" s="98"/>
      <c r="B40" s="99"/>
      <c r="C40" s="107"/>
      <c r="D40" s="119"/>
      <c r="E40" s="182"/>
      <c r="F40" s="182"/>
      <c r="G40" s="182"/>
      <c r="H40" s="182"/>
      <c r="I40" s="100"/>
      <c r="J40" s="102"/>
    </row>
    <row r="41" spans="1:10" x14ac:dyDescent="0.25">
      <c r="A41" s="179" t="s">
        <v>444</v>
      </c>
      <c r="B41" s="180"/>
      <c r="C41" s="180"/>
      <c r="D41" s="181"/>
      <c r="E41" s="179" t="s">
        <v>445</v>
      </c>
      <c r="F41" s="180"/>
      <c r="G41" s="180"/>
      <c r="H41" s="180"/>
      <c r="I41" s="181"/>
      <c r="J41" s="108" t="s">
        <v>481</v>
      </c>
    </row>
    <row r="42" spans="1:10" x14ac:dyDescent="0.25">
      <c r="A42" s="98"/>
      <c r="B42" s="99"/>
      <c r="C42" s="107"/>
      <c r="D42" s="119"/>
      <c r="E42" s="182"/>
      <c r="F42" s="182"/>
      <c r="G42" s="182"/>
      <c r="H42" s="182"/>
      <c r="I42" s="100"/>
      <c r="J42" s="102"/>
    </row>
    <row r="43" spans="1:10" x14ac:dyDescent="0.25">
      <c r="A43" s="179" t="s">
        <v>450</v>
      </c>
      <c r="B43" s="180"/>
      <c r="C43" s="180"/>
      <c r="D43" s="181"/>
      <c r="E43" s="179" t="s">
        <v>447</v>
      </c>
      <c r="F43" s="180"/>
      <c r="G43" s="180"/>
      <c r="H43" s="180"/>
      <c r="I43" s="181"/>
      <c r="J43" s="108">
        <v>2565536</v>
      </c>
    </row>
    <row r="44" spans="1:10" x14ac:dyDescent="0.25">
      <c r="A44" s="120"/>
      <c r="B44" s="107"/>
      <c r="C44" s="189"/>
      <c r="D44" s="189"/>
      <c r="E44" s="157"/>
      <c r="F44" s="157"/>
      <c r="G44" s="189"/>
      <c r="H44" s="189"/>
      <c r="I44" s="189"/>
      <c r="J44" s="102"/>
    </row>
    <row r="45" spans="1:10" x14ac:dyDescent="0.25">
      <c r="A45" s="179" t="s">
        <v>446</v>
      </c>
      <c r="B45" s="180"/>
      <c r="C45" s="180"/>
      <c r="D45" s="181"/>
      <c r="E45" s="179" t="s">
        <v>447</v>
      </c>
      <c r="F45" s="180"/>
      <c r="G45" s="180"/>
      <c r="H45" s="180"/>
      <c r="I45" s="181"/>
      <c r="J45" s="108">
        <v>1261185</v>
      </c>
    </row>
    <row r="46" spans="1:10" x14ac:dyDescent="0.25">
      <c r="A46" s="120"/>
      <c r="B46" s="107"/>
      <c r="C46" s="107"/>
      <c r="D46" s="99"/>
      <c r="E46" s="190"/>
      <c r="F46" s="190"/>
      <c r="G46" s="189"/>
      <c r="H46" s="189"/>
      <c r="I46" s="99"/>
      <c r="J46" s="102"/>
    </row>
    <row r="47" spans="1:10" x14ac:dyDescent="0.25">
      <c r="A47" s="193" t="s">
        <v>451</v>
      </c>
      <c r="B47" s="194"/>
      <c r="C47" s="194"/>
      <c r="D47" s="195"/>
      <c r="E47" s="179" t="s">
        <v>452</v>
      </c>
      <c r="F47" s="180"/>
      <c r="G47" s="194"/>
      <c r="H47" s="194"/>
      <c r="I47" s="195"/>
      <c r="J47" s="122" t="s">
        <v>482</v>
      </c>
    </row>
    <row r="48" spans="1:10" x14ac:dyDescent="0.25">
      <c r="A48" s="120"/>
      <c r="B48" s="107"/>
      <c r="C48" s="107"/>
      <c r="D48" s="99"/>
      <c r="E48" s="123"/>
      <c r="F48" s="123"/>
      <c r="G48" s="107"/>
      <c r="H48" s="107"/>
      <c r="I48" s="99"/>
      <c r="J48" s="102"/>
    </row>
    <row r="49" spans="1:20" x14ac:dyDescent="0.25">
      <c r="A49" s="179" t="s">
        <v>448</v>
      </c>
      <c r="B49" s="180"/>
      <c r="C49" s="180"/>
      <c r="D49" s="181"/>
      <c r="E49" s="179" t="s">
        <v>449</v>
      </c>
      <c r="F49" s="180"/>
      <c r="G49" s="180"/>
      <c r="H49" s="180"/>
      <c r="I49" s="181"/>
      <c r="J49" s="108">
        <v>5697182000</v>
      </c>
    </row>
    <row r="50" spans="1:20" x14ac:dyDescent="0.25">
      <c r="A50" s="120"/>
      <c r="B50" s="107"/>
      <c r="C50" s="107"/>
      <c r="D50" s="99"/>
      <c r="E50" s="123"/>
      <c r="F50" s="123"/>
      <c r="G50" s="107"/>
      <c r="H50" s="107"/>
      <c r="I50" s="99"/>
      <c r="J50" s="102"/>
    </row>
    <row r="51" spans="1:20" x14ac:dyDescent="0.25">
      <c r="A51" s="179" t="s">
        <v>453</v>
      </c>
      <c r="B51" s="180"/>
      <c r="C51" s="180"/>
      <c r="D51" s="181"/>
      <c r="E51" s="179" t="s">
        <v>438</v>
      </c>
      <c r="F51" s="180"/>
      <c r="G51" s="180"/>
      <c r="H51" s="180"/>
      <c r="I51" s="181"/>
      <c r="J51" s="108">
        <v>2542960</v>
      </c>
    </row>
    <row r="52" spans="1:20" x14ac:dyDescent="0.25">
      <c r="A52" s="120"/>
      <c r="B52" s="121"/>
      <c r="C52" s="121"/>
      <c r="D52" s="101"/>
      <c r="E52" s="123"/>
      <c r="F52" s="123"/>
      <c r="G52" s="121"/>
      <c r="H52" s="121"/>
      <c r="I52" s="101"/>
      <c r="J52" s="102"/>
    </row>
    <row r="53" spans="1:20" x14ac:dyDescent="0.25">
      <c r="A53" s="179" t="s">
        <v>473</v>
      </c>
      <c r="B53" s="180"/>
      <c r="C53" s="180"/>
      <c r="D53" s="181"/>
      <c r="E53" s="179" t="s">
        <v>475</v>
      </c>
      <c r="F53" s="180"/>
      <c r="G53" s="180"/>
      <c r="H53" s="180"/>
      <c r="I53" s="181"/>
      <c r="J53" s="108">
        <v>5229227</v>
      </c>
    </row>
    <row r="54" spans="1:20" x14ac:dyDescent="0.25">
      <c r="A54" s="120"/>
      <c r="B54" s="121"/>
      <c r="C54" s="121"/>
      <c r="D54" s="101"/>
      <c r="E54" s="123"/>
      <c r="F54" s="123"/>
      <c r="G54" s="121"/>
      <c r="H54" s="121"/>
      <c r="I54" s="101"/>
      <c r="J54" s="102"/>
    </row>
    <row r="55" spans="1:20" x14ac:dyDescent="0.25">
      <c r="A55" s="179" t="s">
        <v>474</v>
      </c>
      <c r="B55" s="180"/>
      <c r="C55" s="180"/>
      <c r="D55" s="181"/>
      <c r="E55" s="179" t="s">
        <v>442</v>
      </c>
      <c r="F55" s="180"/>
      <c r="G55" s="180"/>
      <c r="H55" s="180"/>
      <c r="I55" s="181"/>
      <c r="J55" s="108">
        <v>5068266</v>
      </c>
      <c r="M55" s="108"/>
    </row>
    <row r="56" spans="1:20" x14ac:dyDescent="0.25">
      <c r="A56" s="120"/>
      <c r="B56" s="131"/>
      <c r="C56" s="131"/>
      <c r="D56" s="130"/>
      <c r="E56" s="132"/>
      <c r="F56" s="132"/>
      <c r="G56" s="131"/>
      <c r="H56" s="131"/>
      <c r="I56" s="130"/>
      <c r="J56" s="102"/>
    </row>
    <row r="57" spans="1:20" x14ac:dyDescent="0.25">
      <c r="A57" s="179" t="s">
        <v>454</v>
      </c>
      <c r="B57" s="180"/>
      <c r="C57" s="180"/>
      <c r="D57" s="181"/>
      <c r="E57" s="179" t="s">
        <v>445</v>
      </c>
      <c r="F57" s="180"/>
      <c r="G57" s="180"/>
      <c r="H57" s="180"/>
      <c r="I57" s="181"/>
      <c r="J57" s="108">
        <v>11039626</v>
      </c>
    </row>
    <row r="58" spans="1:20" x14ac:dyDescent="0.25">
      <c r="A58" s="120"/>
      <c r="B58" s="121"/>
      <c r="C58" s="121"/>
      <c r="D58" s="101"/>
      <c r="E58" s="123"/>
      <c r="F58" s="123"/>
      <c r="G58" s="121"/>
      <c r="H58" s="121"/>
      <c r="I58" s="101"/>
      <c r="J58" s="102"/>
    </row>
    <row r="59" spans="1:20" x14ac:dyDescent="0.25">
      <c r="A59" s="186" t="s">
        <v>459</v>
      </c>
      <c r="B59" s="187"/>
      <c r="C59" s="187"/>
      <c r="D59" s="188"/>
      <c r="E59" s="186" t="s">
        <v>464</v>
      </c>
      <c r="F59" s="187"/>
      <c r="G59" s="187"/>
      <c r="H59" s="187"/>
      <c r="I59" s="188"/>
      <c r="J59" s="133">
        <v>36683014</v>
      </c>
    </row>
    <row r="60" spans="1:20" s="138" customFormat="1" x14ac:dyDescent="0.25">
      <c r="A60" s="134"/>
      <c r="B60" s="134"/>
      <c r="C60" s="134"/>
      <c r="D60" s="134"/>
      <c r="E60" s="134"/>
      <c r="F60" s="134"/>
      <c r="G60" s="134"/>
      <c r="H60" s="134"/>
      <c r="I60" s="134"/>
      <c r="J60" s="135"/>
      <c r="K60" s="136"/>
      <c r="L60" s="136"/>
      <c r="M60" s="136"/>
      <c r="N60" s="137"/>
      <c r="O60" s="136"/>
      <c r="P60" s="136"/>
      <c r="Q60" s="136"/>
      <c r="R60" s="136"/>
      <c r="S60" s="136"/>
      <c r="T60" s="136"/>
    </row>
    <row r="61" spans="1:20" x14ac:dyDescent="0.25">
      <c r="A61" s="179" t="s">
        <v>455</v>
      </c>
      <c r="B61" s="180"/>
      <c r="C61" s="180"/>
      <c r="D61" s="181"/>
      <c r="E61" s="179" t="s">
        <v>460</v>
      </c>
      <c r="F61" s="180"/>
      <c r="G61" s="180"/>
      <c r="H61" s="180"/>
      <c r="I61" s="181"/>
      <c r="J61" s="108">
        <v>9512112646</v>
      </c>
    </row>
    <row r="62" spans="1:20" x14ac:dyDescent="0.25">
      <c r="A62" s="120"/>
      <c r="B62" s="121"/>
      <c r="C62" s="121"/>
      <c r="D62" s="101"/>
      <c r="E62" s="123"/>
      <c r="F62" s="123"/>
      <c r="G62" s="121"/>
      <c r="H62" s="121"/>
      <c r="I62" s="101"/>
      <c r="J62" s="102"/>
    </row>
    <row r="63" spans="1:20" x14ac:dyDescent="0.25">
      <c r="A63" s="179" t="s">
        <v>456</v>
      </c>
      <c r="B63" s="180"/>
      <c r="C63" s="180"/>
      <c r="D63" s="181"/>
      <c r="E63" s="179" t="s">
        <v>461</v>
      </c>
      <c r="F63" s="180"/>
      <c r="G63" s="180"/>
      <c r="H63" s="180"/>
      <c r="I63" s="181"/>
      <c r="J63" s="108">
        <v>998628253</v>
      </c>
    </row>
    <row r="64" spans="1:20" x14ac:dyDescent="0.25">
      <c r="A64" s="120"/>
      <c r="B64" s="121"/>
      <c r="C64" s="121"/>
      <c r="D64" s="101"/>
      <c r="E64" s="123"/>
      <c r="F64" s="123"/>
      <c r="G64" s="121"/>
      <c r="H64" s="121"/>
      <c r="I64" s="101"/>
      <c r="J64" s="102"/>
    </row>
    <row r="65" spans="1:10" x14ac:dyDescent="0.25">
      <c r="A65" s="179" t="s">
        <v>457</v>
      </c>
      <c r="B65" s="180"/>
      <c r="C65" s="180"/>
      <c r="D65" s="181"/>
      <c r="E65" s="179" t="s">
        <v>462</v>
      </c>
      <c r="F65" s="180"/>
      <c r="G65" s="180"/>
      <c r="H65" s="180"/>
      <c r="I65" s="181"/>
      <c r="J65" s="108"/>
    </row>
    <row r="66" spans="1:10" x14ac:dyDescent="0.25">
      <c r="A66" s="120"/>
      <c r="B66" s="107"/>
      <c r="C66" s="107"/>
      <c r="D66" s="99"/>
      <c r="E66" s="123"/>
      <c r="F66" s="123"/>
      <c r="G66" s="107"/>
      <c r="H66" s="107"/>
      <c r="I66" s="99"/>
      <c r="J66" s="102"/>
    </row>
    <row r="67" spans="1:10" x14ac:dyDescent="0.25">
      <c r="A67" s="179" t="s">
        <v>458</v>
      </c>
      <c r="B67" s="180"/>
      <c r="C67" s="180"/>
      <c r="D67" s="181"/>
      <c r="E67" s="179" t="s">
        <v>463</v>
      </c>
      <c r="F67" s="180"/>
      <c r="G67" s="180"/>
      <c r="H67" s="180"/>
      <c r="I67" s="181"/>
      <c r="J67" s="108"/>
    </row>
    <row r="68" spans="1:10" x14ac:dyDescent="0.25">
      <c r="A68" s="120"/>
      <c r="B68" s="107"/>
      <c r="C68" s="107"/>
      <c r="D68" s="99"/>
      <c r="E68" s="157"/>
      <c r="F68" s="157"/>
      <c r="G68" s="189"/>
      <c r="H68" s="189"/>
      <c r="I68" s="99"/>
      <c r="J68" s="124" t="s">
        <v>426</v>
      </c>
    </row>
    <row r="69" spans="1:10" x14ac:dyDescent="0.25">
      <c r="A69" s="120"/>
      <c r="B69" s="107"/>
      <c r="C69" s="107"/>
      <c r="D69" s="99"/>
      <c r="E69" s="157"/>
      <c r="F69" s="157"/>
      <c r="G69" s="189"/>
      <c r="H69" s="189"/>
      <c r="I69" s="99"/>
      <c r="J69" s="124" t="s">
        <v>427</v>
      </c>
    </row>
    <row r="70" spans="1:10" ht="14.45" customHeight="1" x14ac:dyDescent="0.25">
      <c r="A70" s="151" t="s">
        <v>403</v>
      </c>
      <c r="B70" s="162"/>
      <c r="C70" s="163"/>
      <c r="D70" s="164"/>
      <c r="E70" s="191" t="s">
        <v>428</v>
      </c>
      <c r="F70" s="192"/>
      <c r="G70" s="168"/>
      <c r="H70" s="169"/>
      <c r="I70" s="169"/>
      <c r="J70" s="170"/>
    </row>
    <row r="71" spans="1:10" x14ac:dyDescent="0.25">
      <c r="A71" s="120"/>
      <c r="B71" s="107"/>
      <c r="C71" s="189"/>
      <c r="D71" s="189"/>
      <c r="E71" s="157"/>
      <c r="F71" s="157"/>
      <c r="G71" s="206" t="s">
        <v>429</v>
      </c>
      <c r="H71" s="206"/>
      <c r="I71" s="206"/>
      <c r="J71" s="89"/>
    </row>
    <row r="72" spans="1:10" ht="13.9" customHeight="1" x14ac:dyDescent="0.25">
      <c r="A72" s="151" t="s">
        <v>404</v>
      </c>
      <c r="B72" s="162"/>
      <c r="C72" s="168" t="s">
        <v>476</v>
      </c>
      <c r="D72" s="169"/>
      <c r="E72" s="169"/>
      <c r="F72" s="169"/>
      <c r="G72" s="169"/>
      <c r="H72" s="169"/>
      <c r="I72" s="169"/>
      <c r="J72" s="170"/>
    </row>
    <row r="73" spans="1:10" x14ac:dyDescent="0.25">
      <c r="A73" s="98"/>
      <c r="B73" s="99"/>
      <c r="C73" s="173" t="s">
        <v>405</v>
      </c>
      <c r="D73" s="173"/>
      <c r="E73" s="173"/>
      <c r="F73" s="173"/>
      <c r="G73" s="173"/>
      <c r="H73" s="173"/>
      <c r="I73" s="173"/>
      <c r="J73" s="102"/>
    </row>
    <row r="74" spans="1:10" x14ac:dyDescent="0.25">
      <c r="A74" s="151" t="s">
        <v>406</v>
      </c>
      <c r="B74" s="162"/>
      <c r="C74" s="202" t="s">
        <v>471</v>
      </c>
      <c r="D74" s="203"/>
      <c r="E74" s="204"/>
      <c r="F74" s="157"/>
      <c r="G74" s="157"/>
      <c r="H74" s="178"/>
      <c r="I74" s="178"/>
      <c r="J74" s="205"/>
    </row>
    <row r="75" spans="1:10" x14ac:dyDescent="0.25">
      <c r="A75" s="98"/>
      <c r="B75" s="99"/>
      <c r="C75" s="107"/>
      <c r="D75" s="99"/>
      <c r="E75" s="157"/>
      <c r="F75" s="157"/>
      <c r="G75" s="157"/>
      <c r="H75" s="157"/>
      <c r="I75" s="99"/>
      <c r="J75" s="102"/>
    </row>
    <row r="76" spans="1:10" ht="14.45" customHeight="1" x14ac:dyDescent="0.25">
      <c r="A76" s="151" t="s">
        <v>398</v>
      </c>
      <c r="B76" s="162"/>
      <c r="C76" s="201" t="s">
        <v>477</v>
      </c>
      <c r="D76" s="198"/>
      <c r="E76" s="198"/>
      <c r="F76" s="198"/>
      <c r="G76" s="198"/>
      <c r="H76" s="198"/>
      <c r="I76" s="198"/>
      <c r="J76" s="199"/>
    </row>
    <row r="77" spans="1:10" x14ac:dyDescent="0.25">
      <c r="A77" s="98"/>
      <c r="B77" s="99"/>
      <c r="C77" s="99"/>
      <c r="D77" s="99"/>
      <c r="E77" s="157"/>
      <c r="F77" s="157"/>
      <c r="G77" s="157"/>
      <c r="H77" s="157"/>
      <c r="I77" s="99"/>
      <c r="J77" s="102"/>
    </row>
    <row r="78" spans="1:10" x14ac:dyDescent="0.25">
      <c r="A78" s="151" t="s">
        <v>430</v>
      </c>
      <c r="B78" s="162"/>
      <c r="C78" s="197"/>
      <c r="D78" s="198"/>
      <c r="E78" s="198"/>
      <c r="F78" s="198"/>
      <c r="G78" s="198"/>
      <c r="H78" s="198"/>
      <c r="I78" s="198"/>
      <c r="J78" s="199"/>
    </row>
    <row r="79" spans="1:10" ht="14.45" customHeight="1" x14ac:dyDescent="0.25">
      <c r="A79" s="98"/>
      <c r="B79" s="99"/>
      <c r="C79" s="196" t="s">
        <v>431</v>
      </c>
      <c r="D79" s="196"/>
      <c r="E79" s="196"/>
      <c r="F79" s="196"/>
      <c r="G79" s="99"/>
      <c r="H79" s="99"/>
      <c r="I79" s="99"/>
      <c r="J79" s="102"/>
    </row>
    <row r="80" spans="1:10" x14ac:dyDescent="0.25">
      <c r="A80" s="151" t="s">
        <v>432</v>
      </c>
      <c r="B80" s="162"/>
      <c r="C80" s="197"/>
      <c r="D80" s="198"/>
      <c r="E80" s="198"/>
      <c r="F80" s="198"/>
      <c r="G80" s="198"/>
      <c r="H80" s="198"/>
      <c r="I80" s="198"/>
      <c r="J80" s="199"/>
    </row>
    <row r="81" spans="1:10" ht="14.45" customHeight="1" x14ac:dyDescent="0.25">
      <c r="A81" s="125"/>
      <c r="B81" s="126"/>
      <c r="C81" s="200" t="s">
        <v>433</v>
      </c>
      <c r="D81" s="200"/>
      <c r="E81" s="200"/>
      <c r="F81" s="200"/>
      <c r="G81" s="200"/>
      <c r="H81" s="126"/>
      <c r="I81" s="126"/>
      <c r="J81" s="127"/>
    </row>
    <row r="88" spans="1:10" ht="27" customHeight="1" x14ac:dyDescent="0.25"/>
    <row r="92" spans="1:10" ht="38.450000000000003" customHeight="1" x14ac:dyDescent="0.25"/>
  </sheetData>
  <mergeCells count="142">
    <mergeCell ref="C79:F79"/>
    <mergeCell ref="A80:B80"/>
    <mergeCell ref="C80:J80"/>
    <mergeCell ref="C81:G81"/>
    <mergeCell ref="A51:D51"/>
    <mergeCell ref="E51:I51"/>
    <mergeCell ref="A67:D67"/>
    <mergeCell ref="E67:I67"/>
    <mergeCell ref="A76:B76"/>
    <mergeCell ref="C76:J76"/>
    <mergeCell ref="E77:F77"/>
    <mergeCell ref="G77:H77"/>
    <mergeCell ref="A78:B78"/>
    <mergeCell ref="C78:J78"/>
    <mergeCell ref="A74:B74"/>
    <mergeCell ref="C74:E74"/>
    <mergeCell ref="F74:G74"/>
    <mergeCell ref="H74:J74"/>
    <mergeCell ref="E75:F75"/>
    <mergeCell ref="G75:H75"/>
    <mergeCell ref="C71:D71"/>
    <mergeCell ref="E71:F71"/>
    <mergeCell ref="G71:I71"/>
    <mergeCell ref="A72:B72"/>
    <mergeCell ref="C72:J72"/>
    <mergeCell ref="C73:I73"/>
    <mergeCell ref="E69:F69"/>
    <mergeCell ref="G69:H69"/>
    <mergeCell ref="A70:B70"/>
    <mergeCell ref="C70:D70"/>
    <mergeCell ref="E70:F70"/>
    <mergeCell ref="G70:J70"/>
    <mergeCell ref="A47:D47"/>
    <mergeCell ref="E47:I47"/>
    <mergeCell ref="A49:D49"/>
    <mergeCell ref="E49:I49"/>
    <mergeCell ref="E68:F68"/>
    <mergeCell ref="G68:H68"/>
    <mergeCell ref="A53:D53"/>
    <mergeCell ref="E53:I53"/>
    <mergeCell ref="A57:D57"/>
    <mergeCell ref="E57:I57"/>
    <mergeCell ref="A61:D61"/>
    <mergeCell ref="E61:I61"/>
    <mergeCell ref="A63:D63"/>
    <mergeCell ref="E63:I63"/>
    <mergeCell ref="A65:D65"/>
    <mergeCell ref="E65:I65"/>
    <mergeCell ref="A55:D55"/>
    <mergeCell ref="E55:I55"/>
    <mergeCell ref="A59:D59"/>
    <mergeCell ref="E59:I5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70:D70" xr:uid="{661FD7B6-5699-415F-A369-D15AC3F7E1FB}">
      <formula1>$J$68:$J$69</formula1>
    </dataValidation>
    <dataValidation type="list" allowBlank="1" showInputMessage="1" showErrorMessage="1" sqref="C33" xr:uid="{6D278541-A2AD-4C07-B789-550DBC9DDAA3}">
      <formula1>$I$33:$J$33</formula1>
    </dataValidation>
    <dataValidation type="list" allowBlank="1" showInputMessage="1" showErrorMessage="1" sqref="C31" xr:uid="{448964B5-4C0C-414F-A23C-9E70B418BA80}">
      <formula1>$I$31:$J$31</formula1>
    </dataValidation>
    <dataValidation type="list" allowBlank="1" showInputMessage="1" showErrorMessage="1" sqref="E8" xr:uid="{6ECBDBDD-1792-4444-AE13-06F5B3A2F819}">
      <formula1>$N$2:$N$5</formula1>
    </dataValidation>
  </dataValidations>
  <hyperlinks>
    <hyperlink ref="C76" r:id="rId1" xr:uid="{2F8B288E-D18D-4B54-83C3-D5FB0BF22CF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2222-782B-4C8F-9FEB-27C206568DBD}">
  <dimension ref="A1:J132"/>
  <sheetViews>
    <sheetView view="pageBreakPreview" topLeftCell="A97" zoomScaleNormal="100" zoomScaleSheetLayoutView="100" workbookViewId="0">
      <selection activeCell="I52" sqref="I52"/>
    </sheetView>
  </sheetViews>
  <sheetFormatPr defaultColWidth="8.85546875" defaultRowHeight="12.75" x14ac:dyDescent="0.2"/>
  <cols>
    <col min="1" max="7" width="8.85546875" style="11"/>
    <col min="8" max="9" width="16.42578125" style="33" customWidth="1"/>
    <col min="10" max="10" width="11.7109375" style="11" bestFit="1" customWidth="1"/>
    <col min="11" max="16384" width="8.85546875" style="11"/>
  </cols>
  <sheetData>
    <row r="1" spans="1:9" x14ac:dyDescent="0.2">
      <c r="A1" s="212" t="s">
        <v>1</v>
      </c>
      <c r="B1" s="213"/>
      <c r="C1" s="213"/>
      <c r="D1" s="213"/>
      <c r="E1" s="213"/>
      <c r="F1" s="213"/>
      <c r="G1" s="213"/>
      <c r="H1" s="213"/>
      <c r="I1" s="213"/>
    </row>
    <row r="2" spans="1:9" x14ac:dyDescent="0.2">
      <c r="A2" s="214" t="s">
        <v>483</v>
      </c>
      <c r="B2" s="215"/>
      <c r="C2" s="215"/>
      <c r="D2" s="215"/>
      <c r="E2" s="215"/>
      <c r="F2" s="215"/>
      <c r="G2" s="215"/>
      <c r="H2" s="215"/>
      <c r="I2" s="215"/>
    </row>
    <row r="3" spans="1:9" x14ac:dyDescent="0.2">
      <c r="A3" s="216" t="s">
        <v>355</v>
      </c>
      <c r="B3" s="217"/>
      <c r="C3" s="217"/>
      <c r="D3" s="217"/>
      <c r="E3" s="217"/>
      <c r="F3" s="217"/>
      <c r="G3" s="217"/>
      <c r="H3" s="217"/>
      <c r="I3" s="217"/>
    </row>
    <row r="4" spans="1:9" x14ac:dyDescent="0.2">
      <c r="A4" s="218" t="s">
        <v>468</v>
      </c>
      <c r="B4" s="219"/>
      <c r="C4" s="219"/>
      <c r="D4" s="219"/>
      <c r="E4" s="219"/>
      <c r="F4" s="219"/>
      <c r="G4" s="219"/>
      <c r="H4" s="219"/>
      <c r="I4" s="220"/>
    </row>
    <row r="5" spans="1:9" ht="45" x14ac:dyDescent="0.2">
      <c r="A5" s="221" t="s">
        <v>2</v>
      </c>
      <c r="B5" s="222"/>
      <c r="C5" s="222"/>
      <c r="D5" s="222"/>
      <c r="E5" s="222"/>
      <c r="F5" s="222"/>
      <c r="G5" s="129" t="s">
        <v>105</v>
      </c>
      <c r="H5" s="12" t="s">
        <v>372</v>
      </c>
      <c r="I5" s="12" t="s">
        <v>373</v>
      </c>
    </row>
    <row r="6" spans="1:9" x14ac:dyDescent="0.2">
      <c r="A6" s="223">
        <v>1</v>
      </c>
      <c r="B6" s="224"/>
      <c r="C6" s="224"/>
      <c r="D6" s="224"/>
      <c r="E6" s="224"/>
      <c r="F6" s="224"/>
      <c r="G6" s="128">
        <v>2</v>
      </c>
      <c r="H6" s="12">
        <v>3</v>
      </c>
      <c r="I6" s="12">
        <v>4</v>
      </c>
    </row>
    <row r="7" spans="1:9" x14ac:dyDescent="0.2">
      <c r="A7" s="207"/>
      <c r="B7" s="207"/>
      <c r="C7" s="207"/>
      <c r="D7" s="207"/>
      <c r="E7" s="207"/>
      <c r="F7" s="207"/>
      <c r="G7" s="207"/>
      <c r="H7" s="207"/>
      <c r="I7" s="207"/>
    </row>
    <row r="8" spans="1:9" ht="12.75" customHeight="1" x14ac:dyDescent="0.2">
      <c r="A8" s="208" t="s">
        <v>4</v>
      </c>
      <c r="B8" s="208"/>
      <c r="C8" s="208"/>
      <c r="D8" s="208"/>
      <c r="E8" s="208"/>
      <c r="F8" s="208"/>
      <c r="G8" s="13">
        <v>1</v>
      </c>
      <c r="H8" s="31">
        <v>0</v>
      </c>
      <c r="I8" s="31">
        <v>0</v>
      </c>
    </row>
    <row r="9" spans="1:9" ht="12.75" customHeight="1" x14ac:dyDescent="0.2">
      <c r="A9" s="209" t="s">
        <v>381</v>
      </c>
      <c r="B9" s="209"/>
      <c r="C9" s="209"/>
      <c r="D9" s="209"/>
      <c r="E9" s="209"/>
      <c r="F9" s="209"/>
      <c r="G9" s="14">
        <v>2</v>
      </c>
      <c r="H9" s="32">
        <f>H10+H17+H27+H38+H43</f>
        <v>395850701</v>
      </c>
      <c r="I9" s="32">
        <f>I10+I17+I27+I38+I43</f>
        <v>395500284</v>
      </c>
    </row>
    <row r="10" spans="1:9" ht="12.75" customHeight="1" x14ac:dyDescent="0.2">
      <c r="A10" s="210" t="s">
        <v>5</v>
      </c>
      <c r="B10" s="210"/>
      <c r="C10" s="210"/>
      <c r="D10" s="210"/>
      <c r="E10" s="210"/>
      <c r="F10" s="210"/>
      <c r="G10" s="14">
        <v>3</v>
      </c>
      <c r="H10" s="32">
        <f>H11+H12+H13+H14+H15+H16</f>
        <v>6056676</v>
      </c>
      <c r="I10" s="32">
        <f>I11+I12+I13+I14+I15+I16</f>
        <v>5736779</v>
      </c>
    </row>
    <row r="11" spans="1:9" ht="12.75" customHeight="1" x14ac:dyDescent="0.2">
      <c r="A11" s="211" t="s">
        <v>6</v>
      </c>
      <c r="B11" s="211"/>
      <c r="C11" s="211"/>
      <c r="D11" s="211"/>
      <c r="E11" s="211"/>
      <c r="F11" s="211"/>
      <c r="G11" s="13">
        <v>4</v>
      </c>
      <c r="H11" s="31">
        <v>0</v>
      </c>
      <c r="I11" s="31">
        <v>0</v>
      </c>
    </row>
    <row r="12" spans="1:9" ht="22.9" customHeight="1" x14ac:dyDescent="0.2">
      <c r="A12" s="211" t="s">
        <v>7</v>
      </c>
      <c r="B12" s="211"/>
      <c r="C12" s="211"/>
      <c r="D12" s="211"/>
      <c r="E12" s="211"/>
      <c r="F12" s="211"/>
      <c r="G12" s="13">
        <v>5</v>
      </c>
      <c r="H12" s="31">
        <v>4563784</v>
      </c>
      <c r="I12" s="31">
        <v>4185512</v>
      </c>
    </row>
    <row r="13" spans="1:9" ht="12.75" customHeight="1" x14ac:dyDescent="0.2">
      <c r="A13" s="211" t="s">
        <v>8</v>
      </c>
      <c r="B13" s="211"/>
      <c r="C13" s="211"/>
      <c r="D13" s="211"/>
      <c r="E13" s="211"/>
      <c r="F13" s="211"/>
      <c r="G13" s="13">
        <v>6</v>
      </c>
      <c r="H13" s="31">
        <v>1213000</v>
      </c>
      <c r="I13" s="31">
        <v>1213000</v>
      </c>
    </row>
    <row r="14" spans="1:9" ht="12.75" customHeight="1" x14ac:dyDescent="0.2">
      <c r="A14" s="211" t="s">
        <v>9</v>
      </c>
      <c r="B14" s="211"/>
      <c r="C14" s="211"/>
      <c r="D14" s="211"/>
      <c r="E14" s="211"/>
      <c r="F14" s="211"/>
      <c r="G14" s="13">
        <v>7</v>
      </c>
      <c r="H14" s="31">
        <v>0</v>
      </c>
      <c r="I14" s="31">
        <v>0</v>
      </c>
    </row>
    <row r="15" spans="1:9" ht="12.75" customHeight="1" x14ac:dyDescent="0.2">
      <c r="A15" s="211" t="s">
        <v>10</v>
      </c>
      <c r="B15" s="211"/>
      <c r="C15" s="211"/>
      <c r="D15" s="211"/>
      <c r="E15" s="211"/>
      <c r="F15" s="211"/>
      <c r="G15" s="13">
        <v>8</v>
      </c>
      <c r="H15" s="31">
        <v>279892</v>
      </c>
      <c r="I15" s="31">
        <v>338267</v>
      </c>
    </row>
    <row r="16" spans="1:9" ht="12.75" customHeight="1" x14ac:dyDescent="0.2">
      <c r="A16" s="211" t="s">
        <v>11</v>
      </c>
      <c r="B16" s="211"/>
      <c r="C16" s="211"/>
      <c r="D16" s="211"/>
      <c r="E16" s="211"/>
      <c r="F16" s="211"/>
      <c r="G16" s="13">
        <v>9</v>
      </c>
      <c r="H16" s="31">
        <v>0</v>
      </c>
      <c r="I16" s="31">
        <v>0</v>
      </c>
    </row>
    <row r="17" spans="1:9" ht="12.75" customHeight="1" x14ac:dyDescent="0.2">
      <c r="A17" s="210" t="s">
        <v>12</v>
      </c>
      <c r="B17" s="210"/>
      <c r="C17" s="210"/>
      <c r="D17" s="210"/>
      <c r="E17" s="210"/>
      <c r="F17" s="210"/>
      <c r="G17" s="14">
        <v>10</v>
      </c>
      <c r="H17" s="32">
        <f>H18+H19+H20+H21+H22+H23+H24+H25+H26</f>
        <v>339294667</v>
      </c>
      <c r="I17" s="32">
        <f>I18+I19+I20+I21+I22+I23+I24+I25+I26</f>
        <v>335171443</v>
      </c>
    </row>
    <row r="18" spans="1:9" ht="12.75" customHeight="1" x14ac:dyDescent="0.2">
      <c r="A18" s="211" t="s">
        <v>13</v>
      </c>
      <c r="B18" s="211"/>
      <c r="C18" s="211"/>
      <c r="D18" s="211"/>
      <c r="E18" s="211"/>
      <c r="F18" s="211"/>
      <c r="G18" s="13">
        <v>11</v>
      </c>
      <c r="H18" s="31">
        <v>18699600</v>
      </c>
      <c r="I18" s="31">
        <v>18728892</v>
      </c>
    </row>
    <row r="19" spans="1:9" ht="12.75" customHeight="1" x14ac:dyDescent="0.2">
      <c r="A19" s="211" t="s">
        <v>14</v>
      </c>
      <c r="B19" s="211"/>
      <c r="C19" s="211"/>
      <c r="D19" s="211"/>
      <c r="E19" s="211"/>
      <c r="F19" s="211"/>
      <c r="G19" s="13">
        <v>12</v>
      </c>
      <c r="H19" s="31">
        <v>111288565</v>
      </c>
      <c r="I19" s="31">
        <v>107925243</v>
      </c>
    </row>
    <row r="20" spans="1:9" ht="12.75" customHeight="1" x14ac:dyDescent="0.2">
      <c r="A20" s="211" t="s">
        <v>15</v>
      </c>
      <c r="B20" s="211"/>
      <c r="C20" s="211"/>
      <c r="D20" s="211"/>
      <c r="E20" s="211"/>
      <c r="F20" s="211"/>
      <c r="G20" s="13">
        <v>13</v>
      </c>
      <c r="H20" s="31">
        <v>73294088</v>
      </c>
      <c r="I20" s="31">
        <v>73167780</v>
      </c>
    </row>
    <row r="21" spans="1:9" ht="12.75" customHeight="1" x14ac:dyDescent="0.2">
      <c r="A21" s="211" t="s">
        <v>16</v>
      </c>
      <c r="B21" s="211"/>
      <c r="C21" s="211"/>
      <c r="D21" s="211"/>
      <c r="E21" s="211"/>
      <c r="F21" s="211"/>
      <c r="G21" s="13">
        <v>14</v>
      </c>
      <c r="H21" s="31">
        <v>22651058</v>
      </c>
      <c r="I21" s="31">
        <v>22917347</v>
      </c>
    </row>
    <row r="22" spans="1:9" ht="12.75" customHeight="1" x14ac:dyDescent="0.2">
      <c r="A22" s="211" t="s">
        <v>17</v>
      </c>
      <c r="B22" s="211"/>
      <c r="C22" s="211"/>
      <c r="D22" s="211"/>
      <c r="E22" s="211"/>
      <c r="F22" s="211"/>
      <c r="G22" s="13">
        <v>15</v>
      </c>
      <c r="H22" s="31">
        <v>0</v>
      </c>
      <c r="I22" s="31">
        <v>0</v>
      </c>
    </row>
    <row r="23" spans="1:9" ht="12.75" customHeight="1" x14ac:dyDescent="0.2">
      <c r="A23" s="211" t="s">
        <v>18</v>
      </c>
      <c r="B23" s="211"/>
      <c r="C23" s="211"/>
      <c r="D23" s="211"/>
      <c r="E23" s="211"/>
      <c r="F23" s="211"/>
      <c r="G23" s="13">
        <v>16</v>
      </c>
      <c r="H23" s="31">
        <v>20408</v>
      </c>
      <c r="I23" s="31">
        <v>20408</v>
      </c>
    </row>
    <row r="24" spans="1:9" ht="12.75" customHeight="1" x14ac:dyDescent="0.2">
      <c r="A24" s="211" t="s">
        <v>19</v>
      </c>
      <c r="B24" s="211"/>
      <c r="C24" s="211"/>
      <c r="D24" s="211"/>
      <c r="E24" s="211"/>
      <c r="F24" s="211"/>
      <c r="G24" s="13">
        <v>17</v>
      </c>
      <c r="H24" s="31">
        <v>952493</v>
      </c>
      <c r="I24" s="31">
        <v>882650</v>
      </c>
    </row>
    <row r="25" spans="1:9" ht="12.75" customHeight="1" x14ac:dyDescent="0.2">
      <c r="A25" s="211" t="s">
        <v>20</v>
      </c>
      <c r="B25" s="211"/>
      <c r="C25" s="211"/>
      <c r="D25" s="211"/>
      <c r="E25" s="211"/>
      <c r="F25" s="211"/>
      <c r="G25" s="13">
        <v>18</v>
      </c>
      <c r="H25" s="31">
        <v>112388455</v>
      </c>
      <c r="I25" s="31">
        <v>111529123</v>
      </c>
    </row>
    <row r="26" spans="1:9" ht="12.75" customHeight="1" x14ac:dyDescent="0.2">
      <c r="A26" s="211" t="s">
        <v>21</v>
      </c>
      <c r="B26" s="211"/>
      <c r="C26" s="211"/>
      <c r="D26" s="211"/>
      <c r="E26" s="211"/>
      <c r="F26" s="211"/>
      <c r="G26" s="13">
        <v>19</v>
      </c>
      <c r="H26" s="31">
        <v>0</v>
      </c>
      <c r="I26" s="31">
        <v>0</v>
      </c>
    </row>
    <row r="27" spans="1:9" ht="12.75" customHeight="1" x14ac:dyDescent="0.2">
      <c r="A27" s="210" t="s">
        <v>22</v>
      </c>
      <c r="B27" s="210"/>
      <c r="C27" s="210"/>
      <c r="D27" s="210"/>
      <c r="E27" s="210"/>
      <c r="F27" s="210"/>
      <c r="G27" s="14">
        <v>20</v>
      </c>
      <c r="H27" s="32">
        <f>SUM(H28:H37)</f>
        <v>13734197</v>
      </c>
      <c r="I27" s="32">
        <f>SUM(I28:I37)</f>
        <v>13673966</v>
      </c>
    </row>
    <row r="28" spans="1:9" ht="12.75" customHeight="1" x14ac:dyDescent="0.2">
      <c r="A28" s="211" t="s">
        <v>23</v>
      </c>
      <c r="B28" s="211"/>
      <c r="C28" s="211"/>
      <c r="D28" s="211"/>
      <c r="E28" s="211"/>
      <c r="F28" s="211"/>
      <c r="G28" s="13">
        <v>21</v>
      </c>
      <c r="H28" s="31">
        <v>0</v>
      </c>
      <c r="I28" s="31">
        <v>0</v>
      </c>
    </row>
    <row r="29" spans="1:9" ht="12.75" customHeight="1" x14ac:dyDescent="0.2">
      <c r="A29" s="211" t="s">
        <v>24</v>
      </c>
      <c r="B29" s="211"/>
      <c r="C29" s="211"/>
      <c r="D29" s="211"/>
      <c r="E29" s="211"/>
      <c r="F29" s="211"/>
      <c r="G29" s="13">
        <v>22</v>
      </c>
      <c r="H29" s="31">
        <v>0</v>
      </c>
      <c r="I29" s="31">
        <v>0</v>
      </c>
    </row>
    <row r="30" spans="1:9" ht="12.75" customHeight="1" x14ac:dyDescent="0.2">
      <c r="A30" s="211" t="s">
        <v>25</v>
      </c>
      <c r="B30" s="211"/>
      <c r="C30" s="211"/>
      <c r="D30" s="211"/>
      <c r="E30" s="211"/>
      <c r="F30" s="211"/>
      <c r="G30" s="13">
        <v>23</v>
      </c>
      <c r="H30" s="31">
        <v>0</v>
      </c>
      <c r="I30" s="31">
        <v>0</v>
      </c>
    </row>
    <row r="31" spans="1:9" ht="24" customHeight="1" x14ac:dyDescent="0.2">
      <c r="A31" s="211" t="s">
        <v>26</v>
      </c>
      <c r="B31" s="211"/>
      <c r="C31" s="211"/>
      <c r="D31" s="211"/>
      <c r="E31" s="211"/>
      <c r="F31" s="211"/>
      <c r="G31" s="13">
        <v>24</v>
      </c>
      <c r="H31" s="31">
        <v>4000</v>
      </c>
      <c r="I31" s="31">
        <v>4000</v>
      </c>
    </row>
    <row r="32" spans="1:9" ht="23.45" customHeight="1" x14ac:dyDescent="0.2">
      <c r="A32" s="211" t="s">
        <v>27</v>
      </c>
      <c r="B32" s="211"/>
      <c r="C32" s="211"/>
      <c r="D32" s="211"/>
      <c r="E32" s="211"/>
      <c r="F32" s="211"/>
      <c r="G32" s="13">
        <v>25</v>
      </c>
      <c r="H32" s="31">
        <v>0</v>
      </c>
      <c r="I32" s="31">
        <v>0</v>
      </c>
    </row>
    <row r="33" spans="1:9" ht="21.6" customHeight="1" x14ac:dyDescent="0.2">
      <c r="A33" s="211" t="s">
        <v>28</v>
      </c>
      <c r="B33" s="211"/>
      <c r="C33" s="211"/>
      <c r="D33" s="211"/>
      <c r="E33" s="211"/>
      <c r="F33" s="211"/>
      <c r="G33" s="13">
        <v>26</v>
      </c>
      <c r="H33" s="31">
        <v>0</v>
      </c>
      <c r="I33" s="31">
        <v>0</v>
      </c>
    </row>
    <row r="34" spans="1:9" ht="12.75" customHeight="1" x14ac:dyDescent="0.2">
      <c r="A34" s="211" t="s">
        <v>29</v>
      </c>
      <c r="B34" s="211"/>
      <c r="C34" s="211"/>
      <c r="D34" s="211"/>
      <c r="E34" s="211"/>
      <c r="F34" s="211"/>
      <c r="G34" s="13">
        <v>27</v>
      </c>
      <c r="H34" s="31">
        <v>0</v>
      </c>
      <c r="I34" s="31">
        <v>0</v>
      </c>
    </row>
    <row r="35" spans="1:9" ht="12.75" customHeight="1" x14ac:dyDescent="0.2">
      <c r="A35" s="211" t="s">
        <v>30</v>
      </c>
      <c r="B35" s="211"/>
      <c r="C35" s="211"/>
      <c r="D35" s="211"/>
      <c r="E35" s="211"/>
      <c r="F35" s="211"/>
      <c r="G35" s="13">
        <v>28</v>
      </c>
      <c r="H35" s="31">
        <v>13730197</v>
      </c>
      <c r="I35" s="31">
        <v>13669966</v>
      </c>
    </row>
    <row r="36" spans="1:9" ht="12.75" customHeight="1" x14ac:dyDescent="0.2">
      <c r="A36" s="211" t="s">
        <v>31</v>
      </c>
      <c r="B36" s="211"/>
      <c r="C36" s="211"/>
      <c r="D36" s="211"/>
      <c r="E36" s="211"/>
      <c r="F36" s="211"/>
      <c r="G36" s="13">
        <v>29</v>
      </c>
      <c r="H36" s="31">
        <v>0</v>
      </c>
      <c r="I36" s="31">
        <v>0</v>
      </c>
    </row>
    <row r="37" spans="1:9" ht="12.75" customHeight="1" x14ac:dyDescent="0.2">
      <c r="A37" s="211" t="s">
        <v>32</v>
      </c>
      <c r="B37" s="211"/>
      <c r="C37" s="211"/>
      <c r="D37" s="211"/>
      <c r="E37" s="211"/>
      <c r="F37" s="211"/>
      <c r="G37" s="13">
        <v>30</v>
      </c>
      <c r="H37" s="31">
        <v>0</v>
      </c>
      <c r="I37" s="31">
        <v>0</v>
      </c>
    </row>
    <row r="38" spans="1:9" ht="12.75" customHeight="1" x14ac:dyDescent="0.2">
      <c r="A38" s="210" t="s">
        <v>33</v>
      </c>
      <c r="B38" s="210"/>
      <c r="C38" s="210"/>
      <c r="D38" s="210"/>
      <c r="E38" s="210"/>
      <c r="F38" s="210"/>
      <c r="G38" s="14">
        <v>31</v>
      </c>
      <c r="H38" s="32">
        <f>H39+H40+H41+H42</f>
        <v>36765161</v>
      </c>
      <c r="I38" s="32">
        <f>I39+I40+I41+I42</f>
        <v>40918096</v>
      </c>
    </row>
    <row r="39" spans="1:9" ht="12.75" customHeight="1" x14ac:dyDescent="0.2">
      <c r="A39" s="211" t="s">
        <v>34</v>
      </c>
      <c r="B39" s="211"/>
      <c r="C39" s="211"/>
      <c r="D39" s="211"/>
      <c r="E39" s="211"/>
      <c r="F39" s="211"/>
      <c r="G39" s="13">
        <v>32</v>
      </c>
      <c r="H39" s="31">
        <v>0</v>
      </c>
      <c r="I39" s="31">
        <v>0</v>
      </c>
    </row>
    <row r="40" spans="1:9" ht="12.75" customHeight="1" x14ac:dyDescent="0.2">
      <c r="A40" s="211" t="s">
        <v>35</v>
      </c>
      <c r="B40" s="211"/>
      <c r="C40" s="211"/>
      <c r="D40" s="211"/>
      <c r="E40" s="211"/>
      <c r="F40" s="211"/>
      <c r="G40" s="13">
        <v>33</v>
      </c>
      <c r="H40" s="31">
        <v>0</v>
      </c>
      <c r="I40" s="31">
        <v>0</v>
      </c>
    </row>
    <row r="41" spans="1:9" ht="12.75" customHeight="1" x14ac:dyDescent="0.2">
      <c r="A41" s="211" t="s">
        <v>36</v>
      </c>
      <c r="B41" s="211"/>
      <c r="C41" s="211"/>
      <c r="D41" s="211"/>
      <c r="E41" s="211"/>
      <c r="F41" s="211"/>
      <c r="G41" s="13">
        <v>34</v>
      </c>
      <c r="H41" s="31">
        <v>0</v>
      </c>
      <c r="I41" s="31">
        <v>0</v>
      </c>
    </row>
    <row r="42" spans="1:9" ht="12.75" customHeight="1" x14ac:dyDescent="0.2">
      <c r="A42" s="211" t="s">
        <v>37</v>
      </c>
      <c r="B42" s="211"/>
      <c r="C42" s="211"/>
      <c r="D42" s="211"/>
      <c r="E42" s="211"/>
      <c r="F42" s="211"/>
      <c r="G42" s="13">
        <v>35</v>
      </c>
      <c r="H42" s="31">
        <v>36765161</v>
      </c>
      <c r="I42" s="31">
        <v>40918096</v>
      </c>
    </row>
    <row r="43" spans="1:9" ht="12.75" customHeight="1" x14ac:dyDescent="0.2">
      <c r="A43" s="211" t="s">
        <v>38</v>
      </c>
      <c r="B43" s="211"/>
      <c r="C43" s="211"/>
      <c r="D43" s="211"/>
      <c r="E43" s="211"/>
      <c r="F43" s="211"/>
      <c r="G43" s="13">
        <v>36</v>
      </c>
      <c r="H43" s="31">
        <v>0</v>
      </c>
      <c r="I43" s="31">
        <v>0</v>
      </c>
    </row>
    <row r="44" spans="1:9" ht="12.75" customHeight="1" x14ac:dyDescent="0.2">
      <c r="A44" s="209" t="s">
        <v>382</v>
      </c>
      <c r="B44" s="209"/>
      <c r="C44" s="209"/>
      <c r="D44" s="209"/>
      <c r="E44" s="209"/>
      <c r="F44" s="209"/>
      <c r="G44" s="14">
        <v>37</v>
      </c>
      <c r="H44" s="32">
        <f>H45+H53+H60+H70</f>
        <v>547440650</v>
      </c>
      <c r="I44" s="32">
        <f>I45+I53+I60+I70</f>
        <v>549985173</v>
      </c>
    </row>
    <row r="45" spans="1:9" ht="12.75" customHeight="1" x14ac:dyDescent="0.2">
      <c r="A45" s="210" t="s">
        <v>39</v>
      </c>
      <c r="B45" s="210"/>
      <c r="C45" s="210"/>
      <c r="D45" s="210"/>
      <c r="E45" s="210"/>
      <c r="F45" s="210"/>
      <c r="G45" s="14">
        <v>38</v>
      </c>
      <c r="H45" s="32">
        <f>SUM(H46:H52)</f>
        <v>85247916</v>
      </c>
      <c r="I45" s="32">
        <f>SUM(I46:I52)</f>
        <v>81796722</v>
      </c>
    </row>
    <row r="46" spans="1:9" ht="12.75" customHeight="1" x14ac:dyDescent="0.2">
      <c r="A46" s="211" t="s">
        <v>40</v>
      </c>
      <c r="B46" s="211"/>
      <c r="C46" s="211"/>
      <c r="D46" s="211"/>
      <c r="E46" s="211"/>
      <c r="F46" s="211"/>
      <c r="G46" s="13">
        <v>39</v>
      </c>
      <c r="H46" s="31">
        <v>49570241</v>
      </c>
      <c r="I46" s="31">
        <v>48311313</v>
      </c>
    </row>
    <row r="47" spans="1:9" ht="12.75" customHeight="1" x14ac:dyDescent="0.2">
      <c r="A47" s="211" t="s">
        <v>41</v>
      </c>
      <c r="B47" s="211"/>
      <c r="C47" s="211"/>
      <c r="D47" s="211"/>
      <c r="E47" s="211"/>
      <c r="F47" s="211"/>
      <c r="G47" s="13">
        <v>40</v>
      </c>
      <c r="H47" s="31">
        <v>6874510</v>
      </c>
      <c r="I47" s="31">
        <v>10861930</v>
      </c>
    </row>
    <row r="48" spans="1:9" ht="12.75" customHeight="1" x14ac:dyDescent="0.2">
      <c r="A48" s="211" t="s">
        <v>42</v>
      </c>
      <c r="B48" s="211"/>
      <c r="C48" s="211"/>
      <c r="D48" s="211"/>
      <c r="E48" s="211"/>
      <c r="F48" s="211"/>
      <c r="G48" s="13">
        <v>41</v>
      </c>
      <c r="H48" s="31">
        <v>21346042</v>
      </c>
      <c r="I48" s="31">
        <v>17397553</v>
      </c>
    </row>
    <row r="49" spans="1:9" ht="12.75" customHeight="1" x14ac:dyDescent="0.2">
      <c r="A49" s="211" t="s">
        <v>43</v>
      </c>
      <c r="B49" s="211"/>
      <c r="C49" s="211"/>
      <c r="D49" s="211"/>
      <c r="E49" s="211"/>
      <c r="F49" s="211"/>
      <c r="G49" s="13">
        <v>42</v>
      </c>
      <c r="H49" s="31">
        <v>7082773</v>
      </c>
      <c r="I49" s="31">
        <v>5152386</v>
      </c>
    </row>
    <row r="50" spans="1:9" ht="12.75" customHeight="1" x14ac:dyDescent="0.2">
      <c r="A50" s="211" t="s">
        <v>44</v>
      </c>
      <c r="B50" s="211"/>
      <c r="C50" s="211"/>
      <c r="D50" s="211"/>
      <c r="E50" s="211"/>
      <c r="F50" s="211"/>
      <c r="G50" s="13">
        <v>43</v>
      </c>
      <c r="H50" s="31">
        <v>374350</v>
      </c>
      <c r="I50" s="31">
        <v>73540</v>
      </c>
    </row>
    <row r="51" spans="1:9" ht="12.75" customHeight="1" x14ac:dyDescent="0.2">
      <c r="A51" s="211" t="s">
        <v>45</v>
      </c>
      <c r="B51" s="211"/>
      <c r="C51" s="211"/>
      <c r="D51" s="211"/>
      <c r="E51" s="211"/>
      <c r="F51" s="211"/>
      <c r="G51" s="13">
        <v>44</v>
      </c>
      <c r="H51" s="31">
        <v>0</v>
      </c>
      <c r="I51" s="31">
        <v>0</v>
      </c>
    </row>
    <row r="52" spans="1:9" ht="12.75" customHeight="1" x14ac:dyDescent="0.2">
      <c r="A52" s="211" t="s">
        <v>46</v>
      </c>
      <c r="B52" s="211"/>
      <c r="C52" s="211"/>
      <c r="D52" s="211"/>
      <c r="E52" s="211"/>
      <c r="F52" s="211"/>
      <c r="G52" s="13">
        <v>45</v>
      </c>
      <c r="H52" s="31">
        <v>0</v>
      </c>
      <c r="I52" s="31">
        <v>0</v>
      </c>
    </row>
    <row r="53" spans="1:9" ht="12.75" customHeight="1" x14ac:dyDescent="0.2">
      <c r="A53" s="210" t="s">
        <v>47</v>
      </c>
      <c r="B53" s="210"/>
      <c r="C53" s="210"/>
      <c r="D53" s="210"/>
      <c r="E53" s="210"/>
      <c r="F53" s="210"/>
      <c r="G53" s="14">
        <v>46</v>
      </c>
      <c r="H53" s="32">
        <f>SUM(H54:H59)</f>
        <v>386124913</v>
      </c>
      <c r="I53" s="32">
        <f>SUM(I54:I59)</f>
        <v>402788459</v>
      </c>
    </row>
    <row r="54" spans="1:9" ht="12.75" customHeight="1" x14ac:dyDescent="0.2">
      <c r="A54" s="211" t="s">
        <v>48</v>
      </c>
      <c r="B54" s="211"/>
      <c r="C54" s="211"/>
      <c r="D54" s="211"/>
      <c r="E54" s="211"/>
      <c r="F54" s="211"/>
      <c r="G54" s="13">
        <v>47</v>
      </c>
      <c r="H54" s="31">
        <v>0</v>
      </c>
      <c r="I54" s="31">
        <v>0</v>
      </c>
    </row>
    <row r="55" spans="1:9" ht="12.75" customHeight="1" x14ac:dyDescent="0.2">
      <c r="A55" s="211" t="s">
        <v>49</v>
      </c>
      <c r="B55" s="211"/>
      <c r="C55" s="211"/>
      <c r="D55" s="211"/>
      <c r="E55" s="211"/>
      <c r="F55" s="211"/>
      <c r="G55" s="13">
        <v>48</v>
      </c>
      <c r="H55" s="31">
        <v>0</v>
      </c>
      <c r="I55" s="31">
        <v>0</v>
      </c>
    </row>
    <row r="56" spans="1:9" ht="12.75" customHeight="1" x14ac:dyDescent="0.2">
      <c r="A56" s="211" t="s">
        <v>50</v>
      </c>
      <c r="B56" s="211"/>
      <c r="C56" s="211"/>
      <c r="D56" s="211"/>
      <c r="E56" s="211"/>
      <c r="F56" s="211"/>
      <c r="G56" s="13">
        <v>49</v>
      </c>
      <c r="H56" s="31">
        <v>233387758</v>
      </c>
      <c r="I56" s="31">
        <v>282387947</v>
      </c>
    </row>
    <row r="57" spans="1:9" ht="12.75" customHeight="1" x14ac:dyDescent="0.2">
      <c r="A57" s="211" t="s">
        <v>51</v>
      </c>
      <c r="B57" s="211"/>
      <c r="C57" s="211"/>
      <c r="D57" s="211"/>
      <c r="E57" s="211"/>
      <c r="F57" s="211"/>
      <c r="G57" s="13">
        <v>50</v>
      </c>
      <c r="H57" s="31">
        <v>323319</v>
      </c>
      <c r="I57" s="31">
        <v>171275</v>
      </c>
    </row>
    <row r="58" spans="1:9" ht="12.75" customHeight="1" x14ac:dyDescent="0.2">
      <c r="A58" s="211" t="s">
        <v>52</v>
      </c>
      <c r="B58" s="211"/>
      <c r="C58" s="211"/>
      <c r="D58" s="211"/>
      <c r="E58" s="211"/>
      <c r="F58" s="211"/>
      <c r="G58" s="13">
        <v>51</v>
      </c>
      <c r="H58" s="31">
        <v>15771179</v>
      </c>
      <c r="I58" s="31">
        <v>8992672</v>
      </c>
    </row>
    <row r="59" spans="1:9" ht="12.75" customHeight="1" x14ac:dyDescent="0.2">
      <c r="A59" s="211" t="s">
        <v>53</v>
      </c>
      <c r="B59" s="211"/>
      <c r="C59" s="211"/>
      <c r="D59" s="211"/>
      <c r="E59" s="211"/>
      <c r="F59" s="211"/>
      <c r="G59" s="13">
        <v>52</v>
      </c>
      <c r="H59" s="31">
        <v>136642657</v>
      </c>
      <c r="I59" s="31">
        <v>111236565</v>
      </c>
    </row>
    <row r="60" spans="1:9" ht="12.75" customHeight="1" x14ac:dyDescent="0.2">
      <c r="A60" s="210" t="s">
        <v>54</v>
      </c>
      <c r="B60" s="210"/>
      <c r="C60" s="210"/>
      <c r="D60" s="210"/>
      <c r="E60" s="210"/>
      <c r="F60" s="210"/>
      <c r="G60" s="14">
        <v>53</v>
      </c>
      <c r="H60" s="32">
        <f>SUM(H61:H69)</f>
        <v>14548513</v>
      </c>
      <c r="I60" s="32">
        <f>SUM(I61:I69)</f>
        <v>14984270</v>
      </c>
    </row>
    <row r="61" spans="1:9" ht="12.75" customHeight="1" x14ac:dyDescent="0.2">
      <c r="A61" s="211" t="s">
        <v>23</v>
      </c>
      <c r="B61" s="211"/>
      <c r="C61" s="211"/>
      <c r="D61" s="211"/>
      <c r="E61" s="211"/>
      <c r="F61" s="211"/>
      <c r="G61" s="13">
        <v>54</v>
      </c>
      <c r="H61" s="31">
        <v>0</v>
      </c>
      <c r="I61" s="31">
        <v>0</v>
      </c>
    </row>
    <row r="62" spans="1:9" ht="27.6" customHeight="1" x14ac:dyDescent="0.2">
      <c r="A62" s="211" t="s">
        <v>24</v>
      </c>
      <c r="B62" s="211"/>
      <c r="C62" s="211"/>
      <c r="D62" s="211"/>
      <c r="E62" s="211"/>
      <c r="F62" s="211"/>
      <c r="G62" s="13">
        <v>55</v>
      </c>
      <c r="H62" s="31">
        <v>0</v>
      </c>
      <c r="I62" s="31">
        <v>0</v>
      </c>
    </row>
    <row r="63" spans="1:9" ht="12.75" customHeight="1" x14ac:dyDescent="0.2">
      <c r="A63" s="211" t="s">
        <v>25</v>
      </c>
      <c r="B63" s="211"/>
      <c r="C63" s="211"/>
      <c r="D63" s="211"/>
      <c r="E63" s="211"/>
      <c r="F63" s="211"/>
      <c r="G63" s="13">
        <v>56</v>
      </c>
      <c r="H63" s="31">
        <v>0</v>
      </c>
      <c r="I63" s="31">
        <v>0</v>
      </c>
    </row>
    <row r="64" spans="1:9" ht="25.9" customHeight="1" x14ac:dyDescent="0.2">
      <c r="A64" s="211" t="s">
        <v>55</v>
      </c>
      <c r="B64" s="211"/>
      <c r="C64" s="211"/>
      <c r="D64" s="211"/>
      <c r="E64" s="211"/>
      <c r="F64" s="211"/>
      <c r="G64" s="13">
        <v>57</v>
      </c>
      <c r="H64" s="31">
        <v>0</v>
      </c>
      <c r="I64" s="31">
        <v>0</v>
      </c>
    </row>
    <row r="65" spans="1:9" ht="21.6" customHeight="1" x14ac:dyDescent="0.2">
      <c r="A65" s="211" t="s">
        <v>27</v>
      </c>
      <c r="B65" s="211"/>
      <c r="C65" s="211"/>
      <c r="D65" s="211"/>
      <c r="E65" s="211"/>
      <c r="F65" s="211"/>
      <c r="G65" s="13">
        <v>58</v>
      </c>
      <c r="H65" s="31">
        <v>0</v>
      </c>
      <c r="I65" s="31">
        <v>0</v>
      </c>
    </row>
    <row r="66" spans="1:9" ht="21.6" customHeight="1" x14ac:dyDescent="0.2">
      <c r="A66" s="211" t="s">
        <v>28</v>
      </c>
      <c r="B66" s="211"/>
      <c r="C66" s="211"/>
      <c r="D66" s="211"/>
      <c r="E66" s="211"/>
      <c r="F66" s="211"/>
      <c r="G66" s="13">
        <v>59</v>
      </c>
      <c r="H66" s="31">
        <v>0</v>
      </c>
      <c r="I66" s="31">
        <v>0</v>
      </c>
    </row>
    <row r="67" spans="1:9" ht="12.75" customHeight="1" x14ac:dyDescent="0.2">
      <c r="A67" s="211" t="s">
        <v>29</v>
      </c>
      <c r="B67" s="211"/>
      <c r="C67" s="211"/>
      <c r="D67" s="211"/>
      <c r="E67" s="211"/>
      <c r="F67" s="211"/>
      <c r="G67" s="13">
        <v>60</v>
      </c>
      <c r="H67" s="31">
        <v>0</v>
      </c>
      <c r="I67" s="31">
        <v>0</v>
      </c>
    </row>
    <row r="68" spans="1:9" ht="12.75" customHeight="1" x14ac:dyDescent="0.2">
      <c r="A68" s="211" t="s">
        <v>30</v>
      </c>
      <c r="B68" s="211"/>
      <c r="C68" s="211"/>
      <c r="D68" s="211"/>
      <c r="E68" s="211"/>
      <c r="F68" s="211"/>
      <c r="G68" s="13">
        <v>61</v>
      </c>
      <c r="H68" s="31">
        <v>14548513</v>
      </c>
      <c r="I68" s="31">
        <v>14984270</v>
      </c>
    </row>
    <row r="69" spans="1:9" ht="12.75" customHeight="1" x14ac:dyDescent="0.2">
      <c r="A69" s="211" t="s">
        <v>56</v>
      </c>
      <c r="B69" s="211"/>
      <c r="C69" s="211"/>
      <c r="D69" s="211"/>
      <c r="E69" s="211"/>
      <c r="F69" s="211"/>
      <c r="G69" s="13">
        <v>62</v>
      </c>
      <c r="H69" s="31">
        <v>0</v>
      </c>
      <c r="I69" s="31">
        <v>0</v>
      </c>
    </row>
    <row r="70" spans="1:9" ht="12.75" customHeight="1" x14ac:dyDescent="0.2">
      <c r="A70" s="211" t="s">
        <v>57</v>
      </c>
      <c r="B70" s="211"/>
      <c r="C70" s="211"/>
      <c r="D70" s="211"/>
      <c r="E70" s="211"/>
      <c r="F70" s="211"/>
      <c r="G70" s="13">
        <v>63</v>
      </c>
      <c r="H70" s="31">
        <v>61519308</v>
      </c>
      <c r="I70" s="31">
        <v>50415722</v>
      </c>
    </row>
    <row r="71" spans="1:9" ht="12.75" customHeight="1" x14ac:dyDescent="0.2">
      <c r="A71" s="208" t="s">
        <v>58</v>
      </c>
      <c r="B71" s="208"/>
      <c r="C71" s="208"/>
      <c r="D71" s="208"/>
      <c r="E71" s="208"/>
      <c r="F71" s="208"/>
      <c r="G71" s="13">
        <v>64</v>
      </c>
      <c r="H71" s="31">
        <v>3341230</v>
      </c>
      <c r="I71" s="31">
        <v>4042652</v>
      </c>
    </row>
    <row r="72" spans="1:9" ht="12.75" customHeight="1" x14ac:dyDescent="0.2">
      <c r="A72" s="209" t="s">
        <v>383</v>
      </c>
      <c r="B72" s="209"/>
      <c r="C72" s="209"/>
      <c r="D72" s="209"/>
      <c r="E72" s="209"/>
      <c r="F72" s="209"/>
      <c r="G72" s="14">
        <v>65</v>
      </c>
      <c r="H72" s="32">
        <f>H8+H9+H44+H71</f>
        <v>946632581</v>
      </c>
      <c r="I72" s="32">
        <f>I8+I9+I44+I71</f>
        <v>949528109</v>
      </c>
    </row>
    <row r="73" spans="1:9" ht="12.75" customHeight="1" x14ac:dyDescent="0.2">
      <c r="A73" s="208" t="s">
        <v>59</v>
      </c>
      <c r="B73" s="208"/>
      <c r="C73" s="208"/>
      <c r="D73" s="208"/>
      <c r="E73" s="208"/>
      <c r="F73" s="208"/>
      <c r="G73" s="13">
        <v>66</v>
      </c>
      <c r="H73" s="31">
        <v>487526376</v>
      </c>
      <c r="I73" s="31">
        <v>823798637</v>
      </c>
    </row>
    <row r="74" spans="1:9" x14ac:dyDescent="0.2">
      <c r="A74" s="226" t="s">
        <v>60</v>
      </c>
      <c r="B74" s="227"/>
      <c r="C74" s="227"/>
      <c r="D74" s="227"/>
      <c r="E74" s="227"/>
      <c r="F74" s="227"/>
      <c r="G74" s="227"/>
      <c r="H74" s="227"/>
      <c r="I74" s="227"/>
    </row>
    <row r="75" spans="1:9" ht="12.75" customHeight="1" x14ac:dyDescent="0.2">
      <c r="A75" s="209" t="s">
        <v>384</v>
      </c>
      <c r="B75" s="209"/>
      <c r="C75" s="209"/>
      <c r="D75" s="209"/>
      <c r="E75" s="209"/>
      <c r="F75" s="209"/>
      <c r="G75" s="14">
        <v>67</v>
      </c>
      <c r="H75" s="32">
        <f>H76+H77+H78+H84+H85+H89+H92+H95</f>
        <v>82514228</v>
      </c>
      <c r="I75" s="32">
        <f>I76+I77+I78+I84+I85+I89+I92+I95</f>
        <v>78606674</v>
      </c>
    </row>
    <row r="76" spans="1:9" ht="12.75" customHeight="1" x14ac:dyDescent="0.2">
      <c r="A76" s="211" t="s">
        <v>61</v>
      </c>
      <c r="B76" s="211"/>
      <c r="C76" s="211"/>
      <c r="D76" s="211"/>
      <c r="E76" s="211"/>
      <c r="F76" s="211"/>
      <c r="G76" s="13">
        <v>68</v>
      </c>
      <c r="H76" s="31">
        <v>247193050</v>
      </c>
      <c r="I76" s="31">
        <v>247193050</v>
      </c>
    </row>
    <row r="77" spans="1:9" ht="12.75" customHeight="1" x14ac:dyDescent="0.2">
      <c r="A77" s="211" t="s">
        <v>62</v>
      </c>
      <c r="B77" s="211"/>
      <c r="C77" s="211"/>
      <c r="D77" s="211"/>
      <c r="E77" s="211"/>
      <c r="F77" s="211"/>
      <c r="G77" s="13">
        <v>69</v>
      </c>
      <c r="H77" s="31">
        <v>86141670</v>
      </c>
      <c r="I77" s="31">
        <v>86141670</v>
      </c>
    </row>
    <row r="78" spans="1:9" ht="12.75" customHeight="1" x14ac:dyDescent="0.2">
      <c r="A78" s="210" t="s">
        <v>63</v>
      </c>
      <c r="B78" s="210"/>
      <c r="C78" s="210"/>
      <c r="D78" s="210"/>
      <c r="E78" s="210"/>
      <c r="F78" s="210"/>
      <c r="G78" s="14">
        <v>70</v>
      </c>
      <c r="H78" s="32">
        <f>SUM(H79:H83)</f>
        <v>74430517</v>
      </c>
      <c r="I78" s="32">
        <f>SUM(I79:I83)</f>
        <v>74675533</v>
      </c>
    </row>
    <row r="79" spans="1:9" ht="12.75" customHeight="1" x14ac:dyDescent="0.2">
      <c r="A79" s="211" t="s">
        <v>64</v>
      </c>
      <c r="B79" s="211"/>
      <c r="C79" s="211"/>
      <c r="D79" s="211"/>
      <c r="E79" s="211"/>
      <c r="F79" s="211"/>
      <c r="G79" s="13">
        <v>71</v>
      </c>
      <c r="H79" s="31">
        <v>11652410</v>
      </c>
      <c r="I79" s="31">
        <v>11652410</v>
      </c>
    </row>
    <row r="80" spans="1:9" ht="12.75" customHeight="1" x14ac:dyDescent="0.2">
      <c r="A80" s="211" t="s">
        <v>65</v>
      </c>
      <c r="B80" s="211"/>
      <c r="C80" s="211"/>
      <c r="D80" s="211"/>
      <c r="E80" s="211"/>
      <c r="F80" s="211"/>
      <c r="G80" s="13">
        <v>72</v>
      </c>
      <c r="H80" s="31">
        <v>8465950</v>
      </c>
      <c r="I80" s="31">
        <v>8465950</v>
      </c>
    </row>
    <row r="81" spans="1:10" ht="12.75" customHeight="1" x14ac:dyDescent="0.2">
      <c r="A81" s="211" t="s">
        <v>66</v>
      </c>
      <c r="B81" s="211"/>
      <c r="C81" s="211"/>
      <c r="D81" s="211"/>
      <c r="E81" s="211"/>
      <c r="F81" s="211"/>
      <c r="G81" s="13">
        <v>73</v>
      </c>
      <c r="H81" s="31">
        <v>-8465950</v>
      </c>
      <c r="I81" s="31">
        <v>-8465950</v>
      </c>
    </row>
    <row r="82" spans="1:10" ht="12.75" customHeight="1" x14ac:dyDescent="0.2">
      <c r="A82" s="211" t="s">
        <v>67</v>
      </c>
      <c r="B82" s="211"/>
      <c r="C82" s="211"/>
      <c r="D82" s="211"/>
      <c r="E82" s="211"/>
      <c r="F82" s="211"/>
      <c r="G82" s="13">
        <v>74</v>
      </c>
      <c r="H82" s="31">
        <v>32188407</v>
      </c>
      <c r="I82" s="31">
        <v>32188407</v>
      </c>
      <c r="J82" s="33"/>
    </row>
    <row r="83" spans="1:10" ht="12.75" customHeight="1" x14ac:dyDescent="0.2">
      <c r="A83" s="211" t="s">
        <v>68</v>
      </c>
      <c r="B83" s="211"/>
      <c r="C83" s="211"/>
      <c r="D83" s="211"/>
      <c r="E83" s="211"/>
      <c r="F83" s="211"/>
      <c r="G83" s="13">
        <v>75</v>
      </c>
      <c r="H83" s="31">
        <v>30589700</v>
      </c>
      <c r="I83" s="31">
        <v>30834716</v>
      </c>
      <c r="J83" s="33"/>
    </row>
    <row r="84" spans="1:10" ht="12.75" customHeight="1" x14ac:dyDescent="0.2">
      <c r="A84" s="225" t="s">
        <v>69</v>
      </c>
      <c r="B84" s="225"/>
      <c r="C84" s="225"/>
      <c r="D84" s="225"/>
      <c r="E84" s="225"/>
      <c r="F84" s="225"/>
      <c r="G84" s="67">
        <v>76</v>
      </c>
      <c r="H84" s="68">
        <v>40706979</v>
      </c>
      <c r="I84" s="68">
        <v>40706979</v>
      </c>
      <c r="J84" s="33"/>
    </row>
    <row r="85" spans="1:10" ht="12.75" customHeight="1" x14ac:dyDescent="0.2">
      <c r="A85" s="210" t="s">
        <v>70</v>
      </c>
      <c r="B85" s="210"/>
      <c r="C85" s="210"/>
      <c r="D85" s="210"/>
      <c r="E85" s="210"/>
      <c r="F85" s="210"/>
      <c r="G85" s="14">
        <v>77</v>
      </c>
      <c r="H85" s="32">
        <f>H86+H87+H88</f>
        <v>0</v>
      </c>
      <c r="I85" s="32">
        <f>I86+I87+I88</f>
        <v>0</v>
      </c>
    </row>
    <row r="86" spans="1:10" ht="12.75" customHeight="1" x14ac:dyDescent="0.2">
      <c r="A86" s="211" t="s">
        <v>71</v>
      </c>
      <c r="B86" s="211"/>
      <c r="C86" s="211"/>
      <c r="D86" s="211"/>
      <c r="E86" s="211"/>
      <c r="F86" s="211"/>
      <c r="G86" s="13">
        <v>78</v>
      </c>
      <c r="H86" s="31">
        <v>0</v>
      </c>
      <c r="I86" s="31">
        <v>0</v>
      </c>
    </row>
    <row r="87" spans="1:10" ht="12.75" customHeight="1" x14ac:dyDescent="0.2">
      <c r="A87" s="211" t="s">
        <v>72</v>
      </c>
      <c r="B87" s="211"/>
      <c r="C87" s="211"/>
      <c r="D87" s="211"/>
      <c r="E87" s="211"/>
      <c r="F87" s="211"/>
      <c r="G87" s="13">
        <v>79</v>
      </c>
      <c r="H87" s="31">
        <v>0</v>
      </c>
      <c r="I87" s="31">
        <v>0</v>
      </c>
    </row>
    <row r="88" spans="1:10" ht="12.75" customHeight="1" x14ac:dyDescent="0.2">
      <c r="A88" s="211" t="s">
        <v>73</v>
      </c>
      <c r="B88" s="211"/>
      <c r="C88" s="211"/>
      <c r="D88" s="211"/>
      <c r="E88" s="211"/>
      <c r="F88" s="211"/>
      <c r="G88" s="13">
        <v>80</v>
      </c>
      <c r="H88" s="31">
        <v>0</v>
      </c>
      <c r="I88" s="31">
        <v>0</v>
      </c>
    </row>
    <row r="89" spans="1:10" ht="12.75" customHeight="1" x14ac:dyDescent="0.2">
      <c r="A89" s="210" t="s">
        <v>74</v>
      </c>
      <c r="B89" s="210"/>
      <c r="C89" s="210"/>
      <c r="D89" s="210"/>
      <c r="E89" s="210"/>
      <c r="F89" s="210"/>
      <c r="G89" s="14">
        <v>81</v>
      </c>
      <c r="H89" s="32">
        <f>H90-H91</f>
        <v>-369208977</v>
      </c>
      <c r="I89" s="32">
        <f>I90-I91</f>
        <v>-365957988</v>
      </c>
    </row>
    <row r="90" spans="1:10" ht="12.75" customHeight="1" x14ac:dyDescent="0.2">
      <c r="A90" s="211" t="s">
        <v>75</v>
      </c>
      <c r="B90" s="211"/>
      <c r="C90" s="211"/>
      <c r="D90" s="211"/>
      <c r="E90" s="211"/>
      <c r="F90" s="211"/>
      <c r="G90" s="13">
        <v>82</v>
      </c>
      <c r="H90" s="31">
        <v>0</v>
      </c>
      <c r="I90" s="31">
        <v>0</v>
      </c>
    </row>
    <row r="91" spans="1:10" ht="12.75" customHeight="1" x14ac:dyDescent="0.2">
      <c r="A91" s="211" t="s">
        <v>76</v>
      </c>
      <c r="B91" s="211"/>
      <c r="C91" s="211"/>
      <c r="D91" s="211"/>
      <c r="E91" s="211"/>
      <c r="F91" s="211"/>
      <c r="G91" s="13">
        <v>83</v>
      </c>
      <c r="H91" s="31">
        <v>369208977</v>
      </c>
      <c r="I91" s="31">
        <v>365957988</v>
      </c>
      <c r="J91" s="33"/>
    </row>
    <row r="92" spans="1:10" ht="12.75" customHeight="1" x14ac:dyDescent="0.2">
      <c r="A92" s="210" t="s">
        <v>77</v>
      </c>
      <c r="B92" s="210"/>
      <c r="C92" s="210"/>
      <c r="D92" s="210"/>
      <c r="E92" s="210"/>
      <c r="F92" s="210"/>
      <c r="G92" s="14">
        <v>84</v>
      </c>
      <c r="H92" s="32">
        <f>H93-H94</f>
        <v>3250989</v>
      </c>
      <c r="I92" s="32">
        <f>I93-I94</f>
        <v>-4152570</v>
      </c>
    </row>
    <row r="93" spans="1:10" ht="12.75" customHeight="1" x14ac:dyDescent="0.2">
      <c r="A93" s="211" t="s">
        <v>78</v>
      </c>
      <c r="B93" s="211"/>
      <c r="C93" s="211"/>
      <c r="D93" s="211"/>
      <c r="E93" s="211"/>
      <c r="F93" s="211"/>
      <c r="G93" s="13">
        <v>85</v>
      </c>
      <c r="H93" s="31">
        <v>3250989</v>
      </c>
      <c r="I93" s="31">
        <v>0</v>
      </c>
      <c r="J93" s="33"/>
    </row>
    <row r="94" spans="1:10" ht="12.75" customHeight="1" x14ac:dyDescent="0.2">
      <c r="A94" s="211" t="s">
        <v>79</v>
      </c>
      <c r="B94" s="211"/>
      <c r="C94" s="211"/>
      <c r="D94" s="211"/>
      <c r="E94" s="211"/>
      <c r="F94" s="211"/>
      <c r="G94" s="13">
        <v>86</v>
      </c>
      <c r="H94" s="31">
        <v>0</v>
      </c>
      <c r="I94" s="31">
        <v>4152570</v>
      </c>
    </row>
    <row r="95" spans="1:10" ht="12.75" customHeight="1" x14ac:dyDescent="0.2">
      <c r="A95" s="211" t="s">
        <v>80</v>
      </c>
      <c r="B95" s="211"/>
      <c r="C95" s="211"/>
      <c r="D95" s="211"/>
      <c r="E95" s="211"/>
      <c r="F95" s="211"/>
      <c r="G95" s="13">
        <v>87</v>
      </c>
      <c r="H95" s="31">
        <v>0</v>
      </c>
      <c r="I95" s="31">
        <v>0</v>
      </c>
      <c r="J95" s="33"/>
    </row>
    <row r="96" spans="1:10" ht="12.75" customHeight="1" x14ac:dyDescent="0.2">
      <c r="A96" s="209" t="s">
        <v>385</v>
      </c>
      <c r="B96" s="209"/>
      <c r="C96" s="209"/>
      <c r="D96" s="209"/>
      <c r="E96" s="209"/>
      <c r="F96" s="209"/>
      <c r="G96" s="14">
        <v>88</v>
      </c>
      <c r="H96" s="32">
        <f>SUM(H97:H102)</f>
        <v>36270122</v>
      </c>
      <c r="I96" s="32">
        <f>SUM(I97:I102)</f>
        <v>32445646</v>
      </c>
    </row>
    <row r="97" spans="1:9" ht="12.75" customHeight="1" x14ac:dyDescent="0.2">
      <c r="A97" s="211" t="s">
        <v>81</v>
      </c>
      <c r="B97" s="211"/>
      <c r="C97" s="211"/>
      <c r="D97" s="211"/>
      <c r="E97" s="211"/>
      <c r="F97" s="211"/>
      <c r="G97" s="13">
        <v>89</v>
      </c>
      <c r="H97" s="31">
        <v>8045583</v>
      </c>
      <c r="I97" s="31">
        <v>8318825</v>
      </c>
    </row>
    <row r="98" spans="1:9" ht="12.75" customHeight="1" x14ac:dyDescent="0.2">
      <c r="A98" s="211" t="s">
        <v>82</v>
      </c>
      <c r="B98" s="211"/>
      <c r="C98" s="211"/>
      <c r="D98" s="211"/>
      <c r="E98" s="211"/>
      <c r="F98" s="211"/>
      <c r="G98" s="13">
        <v>90</v>
      </c>
      <c r="H98" s="31">
        <v>0</v>
      </c>
      <c r="I98" s="31">
        <v>0</v>
      </c>
    </row>
    <row r="99" spans="1:9" ht="12.75" customHeight="1" x14ac:dyDescent="0.2">
      <c r="A99" s="211" t="s">
        <v>83</v>
      </c>
      <c r="B99" s="211"/>
      <c r="C99" s="211"/>
      <c r="D99" s="211"/>
      <c r="E99" s="211"/>
      <c r="F99" s="211"/>
      <c r="G99" s="13">
        <v>91</v>
      </c>
      <c r="H99" s="31">
        <v>28224539</v>
      </c>
      <c r="I99" s="31">
        <v>24126821</v>
      </c>
    </row>
    <row r="100" spans="1:9" ht="12.75" customHeight="1" x14ac:dyDescent="0.2">
      <c r="A100" s="211" t="s">
        <v>84</v>
      </c>
      <c r="B100" s="211"/>
      <c r="C100" s="211"/>
      <c r="D100" s="211"/>
      <c r="E100" s="211"/>
      <c r="F100" s="211"/>
      <c r="G100" s="13">
        <v>92</v>
      </c>
      <c r="H100" s="31">
        <v>0</v>
      </c>
      <c r="I100" s="31">
        <v>0</v>
      </c>
    </row>
    <row r="101" spans="1:9" ht="12.75" customHeight="1" x14ac:dyDescent="0.2">
      <c r="A101" s="211" t="s">
        <v>85</v>
      </c>
      <c r="B101" s="211"/>
      <c r="C101" s="211"/>
      <c r="D101" s="211"/>
      <c r="E101" s="211"/>
      <c r="F101" s="211"/>
      <c r="G101" s="13">
        <v>93</v>
      </c>
      <c r="H101" s="31">
        <v>0</v>
      </c>
      <c r="I101" s="31">
        <v>0</v>
      </c>
    </row>
    <row r="102" spans="1:9" ht="12.75" customHeight="1" x14ac:dyDescent="0.2">
      <c r="A102" s="211" t="s">
        <v>86</v>
      </c>
      <c r="B102" s="211"/>
      <c r="C102" s="211"/>
      <c r="D102" s="211"/>
      <c r="E102" s="211"/>
      <c r="F102" s="211"/>
      <c r="G102" s="13">
        <v>94</v>
      </c>
      <c r="H102" s="31">
        <v>0</v>
      </c>
      <c r="I102" s="31">
        <v>0</v>
      </c>
    </row>
    <row r="103" spans="1:9" ht="12.75" customHeight="1" x14ac:dyDescent="0.2">
      <c r="A103" s="209" t="s">
        <v>386</v>
      </c>
      <c r="B103" s="209"/>
      <c r="C103" s="209"/>
      <c r="D103" s="209"/>
      <c r="E103" s="209"/>
      <c r="F103" s="209"/>
      <c r="G103" s="14">
        <v>95</v>
      </c>
      <c r="H103" s="32">
        <f>SUM(H104:H114)</f>
        <v>376594146</v>
      </c>
      <c r="I103" s="32">
        <f>SUM(I104:I114)</f>
        <v>369451352</v>
      </c>
    </row>
    <row r="104" spans="1:9" ht="12.75" customHeight="1" x14ac:dyDescent="0.2">
      <c r="A104" s="211" t="s">
        <v>87</v>
      </c>
      <c r="B104" s="211"/>
      <c r="C104" s="211"/>
      <c r="D104" s="211"/>
      <c r="E104" s="211"/>
      <c r="F104" s="211"/>
      <c r="G104" s="13">
        <v>96</v>
      </c>
      <c r="H104" s="31">
        <v>0</v>
      </c>
      <c r="I104" s="31">
        <v>0</v>
      </c>
    </row>
    <row r="105" spans="1:9" ht="24.6" customHeight="1" x14ac:dyDescent="0.2">
      <c r="A105" s="211" t="s">
        <v>88</v>
      </c>
      <c r="B105" s="211"/>
      <c r="C105" s="211"/>
      <c r="D105" s="211"/>
      <c r="E105" s="211"/>
      <c r="F105" s="211"/>
      <c r="G105" s="13">
        <v>97</v>
      </c>
      <c r="H105" s="31">
        <v>0</v>
      </c>
      <c r="I105" s="31">
        <v>0</v>
      </c>
    </row>
    <row r="106" spans="1:9" ht="12.75" customHeight="1" x14ac:dyDescent="0.2">
      <c r="A106" s="211" t="s">
        <v>89</v>
      </c>
      <c r="B106" s="211"/>
      <c r="C106" s="211"/>
      <c r="D106" s="211"/>
      <c r="E106" s="211"/>
      <c r="F106" s="211"/>
      <c r="G106" s="13">
        <v>98</v>
      </c>
      <c r="H106" s="31">
        <v>0</v>
      </c>
      <c r="I106" s="31">
        <v>0</v>
      </c>
    </row>
    <row r="107" spans="1:9" ht="27" customHeight="1" x14ac:dyDescent="0.2">
      <c r="A107" s="211" t="s">
        <v>90</v>
      </c>
      <c r="B107" s="211"/>
      <c r="C107" s="211"/>
      <c r="D107" s="211"/>
      <c r="E107" s="211"/>
      <c r="F107" s="211"/>
      <c r="G107" s="13">
        <v>99</v>
      </c>
      <c r="H107" s="31">
        <v>0</v>
      </c>
      <c r="I107" s="31">
        <v>0</v>
      </c>
    </row>
    <row r="108" spans="1:9" ht="12.75" customHeight="1" x14ac:dyDescent="0.2">
      <c r="A108" s="211" t="s">
        <v>91</v>
      </c>
      <c r="B108" s="211"/>
      <c r="C108" s="211"/>
      <c r="D108" s="211"/>
      <c r="E108" s="211"/>
      <c r="F108" s="211"/>
      <c r="G108" s="13">
        <v>100</v>
      </c>
      <c r="H108" s="31">
        <v>0</v>
      </c>
      <c r="I108" s="31">
        <v>0</v>
      </c>
    </row>
    <row r="109" spans="1:9" ht="12.75" customHeight="1" x14ac:dyDescent="0.2">
      <c r="A109" s="211" t="s">
        <v>92</v>
      </c>
      <c r="B109" s="211"/>
      <c r="C109" s="211"/>
      <c r="D109" s="211"/>
      <c r="E109" s="211"/>
      <c r="F109" s="211"/>
      <c r="G109" s="13">
        <v>101</v>
      </c>
      <c r="H109" s="31">
        <v>322283118</v>
      </c>
      <c r="I109" s="31">
        <v>314896992</v>
      </c>
    </row>
    <row r="110" spans="1:9" ht="12.75" customHeight="1" x14ac:dyDescent="0.2">
      <c r="A110" s="211" t="s">
        <v>93</v>
      </c>
      <c r="B110" s="211"/>
      <c r="C110" s="211"/>
      <c r="D110" s="211"/>
      <c r="E110" s="211"/>
      <c r="F110" s="211"/>
      <c r="G110" s="13">
        <v>102</v>
      </c>
      <c r="H110" s="31">
        <v>0</v>
      </c>
      <c r="I110" s="31">
        <v>0</v>
      </c>
    </row>
    <row r="111" spans="1:9" ht="12.75" customHeight="1" x14ac:dyDescent="0.2">
      <c r="A111" s="211" t="s">
        <v>94</v>
      </c>
      <c r="B111" s="211"/>
      <c r="C111" s="211"/>
      <c r="D111" s="211"/>
      <c r="E111" s="211"/>
      <c r="F111" s="211"/>
      <c r="G111" s="13">
        <v>103</v>
      </c>
      <c r="H111" s="31">
        <v>239847</v>
      </c>
      <c r="I111" s="31">
        <v>70320</v>
      </c>
    </row>
    <row r="112" spans="1:9" ht="12.75" customHeight="1" x14ac:dyDescent="0.2">
      <c r="A112" s="211" t="s">
        <v>95</v>
      </c>
      <c r="B112" s="211"/>
      <c r="C112" s="211"/>
      <c r="D112" s="211"/>
      <c r="E112" s="211"/>
      <c r="F112" s="211"/>
      <c r="G112" s="13">
        <v>104</v>
      </c>
      <c r="H112" s="31">
        <v>45135503</v>
      </c>
      <c r="I112" s="31">
        <v>45548362</v>
      </c>
    </row>
    <row r="113" spans="1:9" ht="12.75" customHeight="1" x14ac:dyDescent="0.2">
      <c r="A113" s="211" t="s">
        <v>96</v>
      </c>
      <c r="B113" s="211"/>
      <c r="C113" s="211"/>
      <c r="D113" s="211"/>
      <c r="E113" s="211"/>
      <c r="F113" s="211"/>
      <c r="G113" s="13">
        <v>105</v>
      </c>
      <c r="H113" s="31">
        <v>0</v>
      </c>
      <c r="I113" s="31">
        <v>0</v>
      </c>
    </row>
    <row r="114" spans="1:9" ht="12.75" customHeight="1" x14ac:dyDescent="0.2">
      <c r="A114" s="211" t="s">
        <v>97</v>
      </c>
      <c r="B114" s="211"/>
      <c r="C114" s="211"/>
      <c r="D114" s="211"/>
      <c r="E114" s="211"/>
      <c r="F114" s="211"/>
      <c r="G114" s="13">
        <v>106</v>
      </c>
      <c r="H114" s="31">
        <v>8935678</v>
      </c>
      <c r="I114" s="31">
        <v>8935678</v>
      </c>
    </row>
    <row r="115" spans="1:9" ht="12.75" customHeight="1" x14ac:dyDescent="0.2">
      <c r="A115" s="209" t="s">
        <v>387</v>
      </c>
      <c r="B115" s="209"/>
      <c r="C115" s="209"/>
      <c r="D115" s="209"/>
      <c r="E115" s="209"/>
      <c r="F115" s="209"/>
      <c r="G115" s="14">
        <v>107</v>
      </c>
      <c r="H115" s="32">
        <f>SUM(H116:H129)</f>
        <v>437706562</v>
      </c>
      <c r="I115" s="32">
        <f>SUM(I116:I129)</f>
        <v>437820281</v>
      </c>
    </row>
    <row r="116" spans="1:9" ht="12.75" customHeight="1" x14ac:dyDescent="0.2">
      <c r="A116" s="211" t="s">
        <v>87</v>
      </c>
      <c r="B116" s="211"/>
      <c r="C116" s="211"/>
      <c r="D116" s="211"/>
      <c r="E116" s="211"/>
      <c r="F116" s="211"/>
      <c r="G116" s="13">
        <v>108</v>
      </c>
      <c r="H116" s="31">
        <v>0</v>
      </c>
      <c r="I116" s="31">
        <v>0</v>
      </c>
    </row>
    <row r="117" spans="1:9" ht="22.15" customHeight="1" x14ac:dyDescent="0.2">
      <c r="A117" s="211" t="s">
        <v>88</v>
      </c>
      <c r="B117" s="211"/>
      <c r="C117" s="211"/>
      <c r="D117" s="211"/>
      <c r="E117" s="211"/>
      <c r="F117" s="211"/>
      <c r="G117" s="13">
        <v>109</v>
      </c>
      <c r="H117" s="31">
        <v>0</v>
      </c>
      <c r="I117" s="31">
        <v>0</v>
      </c>
    </row>
    <row r="118" spans="1:9" ht="12.75" customHeight="1" x14ac:dyDescent="0.2">
      <c r="A118" s="211" t="s">
        <v>89</v>
      </c>
      <c r="B118" s="211"/>
      <c r="C118" s="211"/>
      <c r="D118" s="211"/>
      <c r="E118" s="211"/>
      <c r="F118" s="211"/>
      <c r="G118" s="13">
        <v>110</v>
      </c>
      <c r="H118" s="31">
        <v>0</v>
      </c>
      <c r="I118" s="31">
        <v>0</v>
      </c>
    </row>
    <row r="119" spans="1:9" ht="23.45" customHeight="1" x14ac:dyDescent="0.2">
      <c r="A119" s="211" t="s">
        <v>90</v>
      </c>
      <c r="B119" s="211"/>
      <c r="C119" s="211"/>
      <c r="D119" s="211"/>
      <c r="E119" s="211"/>
      <c r="F119" s="211"/>
      <c r="G119" s="13">
        <v>111</v>
      </c>
      <c r="H119" s="31">
        <v>0</v>
      </c>
      <c r="I119" s="31">
        <v>0</v>
      </c>
    </row>
    <row r="120" spans="1:9" ht="12.75" customHeight="1" x14ac:dyDescent="0.2">
      <c r="A120" s="211" t="s">
        <v>91</v>
      </c>
      <c r="B120" s="211"/>
      <c r="C120" s="211"/>
      <c r="D120" s="211"/>
      <c r="E120" s="211"/>
      <c r="F120" s="211"/>
      <c r="G120" s="13">
        <v>112</v>
      </c>
      <c r="H120" s="31">
        <v>0</v>
      </c>
      <c r="I120" s="31">
        <v>0</v>
      </c>
    </row>
    <row r="121" spans="1:9" ht="12.75" customHeight="1" x14ac:dyDescent="0.2">
      <c r="A121" s="211" t="s">
        <v>92</v>
      </c>
      <c r="B121" s="211"/>
      <c r="C121" s="211"/>
      <c r="D121" s="211"/>
      <c r="E121" s="211"/>
      <c r="F121" s="211"/>
      <c r="G121" s="13">
        <v>113</v>
      </c>
      <c r="H121" s="31">
        <v>69977525</v>
      </c>
      <c r="I121" s="31">
        <v>86515580</v>
      </c>
    </row>
    <row r="122" spans="1:9" ht="12.75" customHeight="1" x14ac:dyDescent="0.2">
      <c r="A122" s="211" t="s">
        <v>93</v>
      </c>
      <c r="B122" s="211"/>
      <c r="C122" s="211"/>
      <c r="D122" s="211"/>
      <c r="E122" s="211"/>
      <c r="F122" s="211"/>
      <c r="G122" s="13">
        <v>114</v>
      </c>
      <c r="H122" s="31">
        <v>30908672</v>
      </c>
      <c r="I122" s="31">
        <v>32068977</v>
      </c>
    </row>
    <row r="123" spans="1:9" ht="12.75" customHeight="1" x14ac:dyDescent="0.2">
      <c r="A123" s="211" t="s">
        <v>94</v>
      </c>
      <c r="B123" s="211"/>
      <c r="C123" s="211"/>
      <c r="D123" s="211"/>
      <c r="E123" s="211"/>
      <c r="F123" s="211"/>
      <c r="G123" s="13">
        <v>115</v>
      </c>
      <c r="H123" s="31">
        <v>221594808</v>
      </c>
      <c r="I123" s="31">
        <v>215485004</v>
      </c>
    </row>
    <row r="124" spans="1:9" x14ac:dyDescent="0.2">
      <c r="A124" s="211" t="s">
        <v>95</v>
      </c>
      <c r="B124" s="211"/>
      <c r="C124" s="211"/>
      <c r="D124" s="211"/>
      <c r="E124" s="211"/>
      <c r="F124" s="211"/>
      <c r="G124" s="13">
        <v>116</v>
      </c>
      <c r="H124" s="31">
        <v>1250921</v>
      </c>
      <c r="I124" s="31">
        <v>0</v>
      </c>
    </row>
    <row r="125" spans="1:9" x14ac:dyDescent="0.2">
      <c r="A125" s="211" t="s">
        <v>98</v>
      </c>
      <c r="B125" s="211"/>
      <c r="C125" s="211"/>
      <c r="D125" s="211"/>
      <c r="E125" s="211"/>
      <c r="F125" s="211"/>
      <c r="G125" s="13">
        <v>117</v>
      </c>
      <c r="H125" s="31">
        <v>36424873</v>
      </c>
      <c r="I125" s="31">
        <v>37090833</v>
      </c>
    </row>
    <row r="126" spans="1:9" x14ac:dyDescent="0.2">
      <c r="A126" s="211" t="s">
        <v>99</v>
      </c>
      <c r="B126" s="211"/>
      <c r="C126" s="211"/>
      <c r="D126" s="211"/>
      <c r="E126" s="211"/>
      <c r="F126" s="211"/>
      <c r="G126" s="13">
        <v>118</v>
      </c>
      <c r="H126" s="31">
        <v>61756754</v>
      </c>
      <c r="I126" s="31">
        <v>49941683</v>
      </c>
    </row>
    <row r="127" spans="1:9" x14ac:dyDescent="0.2">
      <c r="A127" s="211" t="s">
        <v>100</v>
      </c>
      <c r="B127" s="211"/>
      <c r="C127" s="211"/>
      <c r="D127" s="211"/>
      <c r="E127" s="211"/>
      <c r="F127" s="211"/>
      <c r="G127" s="13">
        <v>119</v>
      </c>
      <c r="H127" s="31">
        <v>100985</v>
      </c>
      <c r="I127" s="31">
        <v>100985</v>
      </c>
    </row>
    <row r="128" spans="1:9" x14ac:dyDescent="0.2">
      <c r="A128" s="211" t="s">
        <v>101</v>
      </c>
      <c r="B128" s="211"/>
      <c r="C128" s="211"/>
      <c r="D128" s="211"/>
      <c r="E128" s="211"/>
      <c r="F128" s="211"/>
      <c r="G128" s="13">
        <v>120</v>
      </c>
      <c r="H128" s="31">
        <v>0</v>
      </c>
      <c r="I128" s="31">
        <v>0</v>
      </c>
    </row>
    <row r="129" spans="1:9" x14ac:dyDescent="0.2">
      <c r="A129" s="211" t="s">
        <v>102</v>
      </c>
      <c r="B129" s="211"/>
      <c r="C129" s="211"/>
      <c r="D129" s="211"/>
      <c r="E129" s="211"/>
      <c r="F129" s="211"/>
      <c r="G129" s="13">
        <v>121</v>
      </c>
      <c r="H129" s="31">
        <v>15692024</v>
      </c>
      <c r="I129" s="31">
        <v>16617219</v>
      </c>
    </row>
    <row r="130" spans="1:9" ht="22.15" customHeight="1" x14ac:dyDescent="0.2">
      <c r="A130" s="208" t="s">
        <v>103</v>
      </c>
      <c r="B130" s="208"/>
      <c r="C130" s="208"/>
      <c r="D130" s="208"/>
      <c r="E130" s="208"/>
      <c r="F130" s="208"/>
      <c r="G130" s="13">
        <v>122</v>
      </c>
      <c r="H130" s="31">
        <v>13547524</v>
      </c>
      <c r="I130" s="31">
        <v>31204155</v>
      </c>
    </row>
    <row r="131" spans="1:9" x14ac:dyDescent="0.2">
      <c r="A131" s="209" t="s">
        <v>388</v>
      </c>
      <c r="B131" s="209"/>
      <c r="C131" s="209"/>
      <c r="D131" s="209"/>
      <c r="E131" s="209"/>
      <c r="F131" s="209"/>
      <c r="G131" s="14">
        <v>123</v>
      </c>
      <c r="H131" s="32">
        <f>H75+H96+H103+H115+H130</f>
        <v>946632582</v>
      </c>
      <c r="I131" s="32">
        <f>I75+I96+I103+I115+I130</f>
        <v>949528108</v>
      </c>
    </row>
    <row r="132" spans="1:9" x14ac:dyDescent="0.2">
      <c r="A132" s="208" t="s">
        <v>104</v>
      </c>
      <c r="B132" s="208"/>
      <c r="C132" s="208"/>
      <c r="D132" s="208"/>
      <c r="E132" s="208"/>
      <c r="F132" s="208"/>
      <c r="G132" s="13">
        <v>124</v>
      </c>
      <c r="H132" s="31">
        <v>487526376</v>
      </c>
      <c r="I132" s="31">
        <v>823798637</v>
      </c>
    </row>
  </sheetData>
  <mergeCells count="132">
    <mergeCell ref="A127:F127"/>
    <mergeCell ref="A128:F128"/>
    <mergeCell ref="A129:F129"/>
    <mergeCell ref="A130:F130"/>
    <mergeCell ref="A131:F131"/>
    <mergeCell ref="A132:F132"/>
    <mergeCell ref="A121:F121"/>
    <mergeCell ref="A122:F122"/>
    <mergeCell ref="A123:F123"/>
    <mergeCell ref="A124:F124"/>
    <mergeCell ref="A125:F125"/>
    <mergeCell ref="A126:F126"/>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F88"/>
    <mergeCell ref="A89:F89"/>
    <mergeCell ref="A90:F90"/>
    <mergeCell ref="A79:F79"/>
    <mergeCell ref="A80:F80"/>
    <mergeCell ref="A81:F81"/>
    <mergeCell ref="A82:F82"/>
    <mergeCell ref="A83:F83"/>
    <mergeCell ref="A84:F84"/>
    <mergeCell ref="A73:F73"/>
    <mergeCell ref="A74:I74"/>
    <mergeCell ref="A75:F75"/>
    <mergeCell ref="A76:F76"/>
    <mergeCell ref="A77:F77"/>
    <mergeCell ref="A78:F78"/>
    <mergeCell ref="A67:F67"/>
    <mergeCell ref="A68:F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7">
    <dataValidation type="whole" operator="greaterThanOrEqual" allowBlank="1" showInputMessage="1" showErrorMessage="1" errorTitle="Pogrešan upis" error="Dopušten je upis samo pozitivnih cjelobrojnih vrijednosti ili nule" sqref="H76:I76 H90:I91 H86:I88 H93:I94 H8:I73 H96:I132" xr:uid="{3772CD3C-73A3-4DDD-8D2C-D57C4CDA2B8A}">
      <formula1>0</formula1>
    </dataValidation>
    <dataValidation type="whole" operator="notEqual" allowBlank="1" showInputMessage="1" showErrorMessage="1" errorTitle="Pogrešan upis" error="Dopušten je upis samo cjelobrojnih vrijednosti ili nule" sqref="H75:I75 H95:I95 H92:I92 H89:I89 H77:I85" xr:uid="{C7146375-2FA7-4080-9D7C-EB59967E3E9E}">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5D0D96CC-CC85-487B-B8F9-6762B42B0170}">
      <formula1>999999999999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9435B1E9-E552-44DD-AA07-D948AEE2EB95}">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F298CA18-7E6D-4AD8-AA88-8224008ED3BF}">
      <formula1>9999999999</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53E67D4D-938B-4EED-BD52-4FCB669752CD}">
      <formula1>9999999999</formula1>
    </dataValidation>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E02812AF-9463-4CFF-98FF-533495F12752}">
      <formula1>0</formula1>
    </dataValidation>
  </dataValidations>
  <pageMargins left="0.7" right="0.7" top="0.75" bottom="0.75" header="0.3" footer="0.3"/>
  <pageSetup paperSize="9" scale="89"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view="pageBreakPreview" topLeftCell="A34" zoomScaleNormal="100" zoomScaleSheetLayoutView="100" workbookViewId="0">
      <selection activeCell="K90" sqref="K90"/>
    </sheetView>
  </sheetViews>
  <sheetFormatPr defaultRowHeight="12.75" x14ac:dyDescent="0.2"/>
  <cols>
    <col min="1" max="7" width="9.140625" style="15"/>
    <col min="8" max="11" width="16" style="34" customWidth="1"/>
    <col min="12" max="263" width="9.140625" style="15"/>
    <col min="264" max="264" width="9.85546875" style="15" bestFit="1" customWidth="1"/>
    <col min="265" max="265" width="11.7109375" style="15" bestFit="1" customWidth="1"/>
    <col min="266" max="519" width="9.140625" style="15"/>
    <col min="520" max="520" width="9.85546875" style="15" bestFit="1" customWidth="1"/>
    <col min="521" max="521" width="11.7109375" style="15" bestFit="1" customWidth="1"/>
    <col min="522" max="775" width="9.140625" style="15"/>
    <col min="776" max="776" width="9.85546875" style="15" bestFit="1" customWidth="1"/>
    <col min="777" max="777" width="11.7109375" style="15" bestFit="1" customWidth="1"/>
    <col min="778" max="1031" width="9.140625" style="15"/>
    <col min="1032" max="1032" width="9.85546875" style="15" bestFit="1" customWidth="1"/>
    <col min="1033" max="1033" width="11.7109375" style="15" bestFit="1" customWidth="1"/>
    <col min="1034" max="1287" width="9.140625" style="15"/>
    <col min="1288" max="1288" width="9.85546875" style="15" bestFit="1" customWidth="1"/>
    <col min="1289" max="1289" width="11.7109375" style="15" bestFit="1" customWidth="1"/>
    <col min="1290" max="1543" width="9.140625" style="15"/>
    <col min="1544" max="1544" width="9.85546875" style="15" bestFit="1" customWidth="1"/>
    <col min="1545" max="1545" width="11.7109375" style="15" bestFit="1" customWidth="1"/>
    <col min="1546" max="1799" width="9.140625" style="15"/>
    <col min="1800" max="1800" width="9.85546875" style="15" bestFit="1" customWidth="1"/>
    <col min="1801" max="1801" width="11.7109375" style="15" bestFit="1" customWidth="1"/>
    <col min="1802" max="2055" width="9.140625" style="15"/>
    <col min="2056" max="2056" width="9.85546875" style="15" bestFit="1" customWidth="1"/>
    <col min="2057" max="2057" width="11.7109375" style="15" bestFit="1" customWidth="1"/>
    <col min="2058" max="2311" width="9.140625" style="15"/>
    <col min="2312" max="2312" width="9.85546875" style="15" bestFit="1" customWidth="1"/>
    <col min="2313" max="2313" width="11.7109375" style="15" bestFit="1" customWidth="1"/>
    <col min="2314" max="2567" width="9.140625" style="15"/>
    <col min="2568" max="2568" width="9.85546875" style="15" bestFit="1" customWidth="1"/>
    <col min="2569" max="2569" width="11.7109375" style="15" bestFit="1" customWidth="1"/>
    <col min="2570" max="2823" width="9.140625" style="15"/>
    <col min="2824" max="2824" width="9.85546875" style="15" bestFit="1" customWidth="1"/>
    <col min="2825" max="2825" width="11.7109375" style="15" bestFit="1" customWidth="1"/>
    <col min="2826" max="3079" width="9.140625" style="15"/>
    <col min="3080" max="3080" width="9.85546875" style="15" bestFit="1" customWidth="1"/>
    <col min="3081" max="3081" width="11.7109375" style="15" bestFit="1" customWidth="1"/>
    <col min="3082" max="3335" width="9.140625" style="15"/>
    <col min="3336" max="3336" width="9.85546875" style="15" bestFit="1" customWidth="1"/>
    <col min="3337" max="3337" width="11.7109375" style="15" bestFit="1" customWidth="1"/>
    <col min="3338" max="3591" width="9.140625" style="15"/>
    <col min="3592" max="3592" width="9.85546875" style="15" bestFit="1" customWidth="1"/>
    <col min="3593" max="3593" width="11.7109375" style="15" bestFit="1" customWidth="1"/>
    <col min="3594" max="3847" width="9.140625" style="15"/>
    <col min="3848" max="3848" width="9.85546875" style="15" bestFit="1" customWidth="1"/>
    <col min="3849" max="3849" width="11.7109375" style="15" bestFit="1" customWidth="1"/>
    <col min="3850" max="4103" width="9.140625" style="15"/>
    <col min="4104" max="4104" width="9.85546875" style="15" bestFit="1" customWidth="1"/>
    <col min="4105" max="4105" width="11.7109375" style="15" bestFit="1" customWidth="1"/>
    <col min="4106" max="4359" width="9.140625" style="15"/>
    <col min="4360" max="4360" width="9.85546875" style="15" bestFit="1" customWidth="1"/>
    <col min="4361" max="4361" width="11.7109375" style="15" bestFit="1" customWidth="1"/>
    <col min="4362" max="4615" width="9.140625" style="15"/>
    <col min="4616" max="4616" width="9.85546875" style="15" bestFit="1" customWidth="1"/>
    <col min="4617" max="4617" width="11.7109375" style="15" bestFit="1" customWidth="1"/>
    <col min="4618" max="4871" width="9.140625" style="15"/>
    <col min="4872" max="4872" width="9.85546875" style="15" bestFit="1" customWidth="1"/>
    <col min="4873" max="4873" width="11.7109375" style="15" bestFit="1" customWidth="1"/>
    <col min="4874" max="5127" width="9.140625" style="15"/>
    <col min="5128" max="5128" width="9.85546875" style="15" bestFit="1" customWidth="1"/>
    <col min="5129" max="5129" width="11.7109375" style="15" bestFit="1" customWidth="1"/>
    <col min="5130" max="5383" width="9.140625" style="15"/>
    <col min="5384" max="5384" width="9.85546875" style="15" bestFit="1" customWidth="1"/>
    <col min="5385" max="5385" width="11.7109375" style="15" bestFit="1" customWidth="1"/>
    <col min="5386" max="5639" width="9.140625" style="15"/>
    <col min="5640" max="5640" width="9.85546875" style="15" bestFit="1" customWidth="1"/>
    <col min="5641" max="5641" width="11.7109375" style="15" bestFit="1" customWidth="1"/>
    <col min="5642" max="5895" width="9.140625" style="15"/>
    <col min="5896" max="5896" width="9.85546875" style="15" bestFit="1" customWidth="1"/>
    <col min="5897" max="5897" width="11.7109375" style="15" bestFit="1" customWidth="1"/>
    <col min="5898" max="6151" width="9.140625" style="15"/>
    <col min="6152" max="6152" width="9.85546875" style="15" bestFit="1" customWidth="1"/>
    <col min="6153" max="6153" width="11.7109375" style="15" bestFit="1" customWidth="1"/>
    <col min="6154" max="6407" width="9.140625" style="15"/>
    <col min="6408" max="6408" width="9.85546875" style="15" bestFit="1" customWidth="1"/>
    <col min="6409" max="6409" width="11.7109375" style="15" bestFit="1" customWidth="1"/>
    <col min="6410" max="6663" width="9.140625" style="15"/>
    <col min="6664" max="6664" width="9.85546875" style="15" bestFit="1" customWidth="1"/>
    <col min="6665" max="6665" width="11.7109375" style="15" bestFit="1" customWidth="1"/>
    <col min="6666" max="6919" width="9.140625" style="15"/>
    <col min="6920" max="6920" width="9.85546875" style="15" bestFit="1" customWidth="1"/>
    <col min="6921" max="6921" width="11.7109375" style="15" bestFit="1" customWidth="1"/>
    <col min="6922" max="7175" width="9.140625" style="15"/>
    <col min="7176" max="7176" width="9.85546875" style="15" bestFit="1" customWidth="1"/>
    <col min="7177" max="7177" width="11.7109375" style="15" bestFit="1" customWidth="1"/>
    <col min="7178" max="7431" width="9.140625" style="15"/>
    <col min="7432" max="7432" width="9.85546875" style="15" bestFit="1" customWidth="1"/>
    <col min="7433" max="7433" width="11.7109375" style="15" bestFit="1" customWidth="1"/>
    <col min="7434" max="7687" width="9.140625" style="15"/>
    <col min="7688" max="7688" width="9.85546875" style="15" bestFit="1" customWidth="1"/>
    <col min="7689" max="7689" width="11.7109375" style="15" bestFit="1" customWidth="1"/>
    <col min="7690" max="7943" width="9.140625" style="15"/>
    <col min="7944" max="7944" width="9.85546875" style="15" bestFit="1" customWidth="1"/>
    <col min="7945" max="7945" width="11.7109375" style="15" bestFit="1" customWidth="1"/>
    <col min="7946" max="8199" width="9.140625" style="15"/>
    <col min="8200" max="8200" width="9.85546875" style="15" bestFit="1" customWidth="1"/>
    <col min="8201" max="8201" width="11.7109375" style="15" bestFit="1" customWidth="1"/>
    <col min="8202" max="8455" width="9.140625" style="15"/>
    <col min="8456" max="8456" width="9.85546875" style="15" bestFit="1" customWidth="1"/>
    <col min="8457" max="8457" width="11.7109375" style="15" bestFit="1" customWidth="1"/>
    <col min="8458" max="8711" width="9.140625" style="15"/>
    <col min="8712" max="8712" width="9.85546875" style="15" bestFit="1" customWidth="1"/>
    <col min="8713" max="8713" width="11.7109375" style="15" bestFit="1" customWidth="1"/>
    <col min="8714" max="8967" width="9.140625" style="15"/>
    <col min="8968" max="8968" width="9.85546875" style="15" bestFit="1" customWidth="1"/>
    <col min="8969" max="8969" width="11.7109375" style="15" bestFit="1" customWidth="1"/>
    <col min="8970" max="9223" width="9.140625" style="15"/>
    <col min="9224" max="9224" width="9.85546875" style="15" bestFit="1" customWidth="1"/>
    <col min="9225" max="9225" width="11.7109375" style="15" bestFit="1" customWidth="1"/>
    <col min="9226" max="9479" width="9.140625" style="15"/>
    <col min="9480" max="9480" width="9.85546875" style="15" bestFit="1" customWidth="1"/>
    <col min="9481" max="9481" width="11.7109375" style="15" bestFit="1" customWidth="1"/>
    <col min="9482" max="9735" width="9.140625" style="15"/>
    <col min="9736" max="9736" width="9.85546875" style="15" bestFit="1" customWidth="1"/>
    <col min="9737" max="9737" width="11.7109375" style="15" bestFit="1" customWidth="1"/>
    <col min="9738" max="9991" width="9.140625" style="15"/>
    <col min="9992" max="9992" width="9.85546875" style="15" bestFit="1" customWidth="1"/>
    <col min="9993" max="9993" width="11.7109375" style="15" bestFit="1" customWidth="1"/>
    <col min="9994" max="10247" width="9.140625" style="15"/>
    <col min="10248" max="10248" width="9.85546875" style="15" bestFit="1" customWidth="1"/>
    <col min="10249" max="10249" width="11.7109375" style="15" bestFit="1" customWidth="1"/>
    <col min="10250" max="10503" width="9.140625" style="15"/>
    <col min="10504" max="10504" width="9.85546875" style="15" bestFit="1" customWidth="1"/>
    <col min="10505" max="10505" width="11.7109375" style="15" bestFit="1" customWidth="1"/>
    <col min="10506" max="10759" width="9.140625" style="15"/>
    <col min="10760" max="10760" width="9.85546875" style="15" bestFit="1" customWidth="1"/>
    <col min="10761" max="10761" width="11.7109375" style="15" bestFit="1" customWidth="1"/>
    <col min="10762" max="11015" width="9.140625" style="15"/>
    <col min="11016" max="11016" width="9.85546875" style="15" bestFit="1" customWidth="1"/>
    <col min="11017" max="11017" width="11.7109375" style="15" bestFit="1" customWidth="1"/>
    <col min="11018" max="11271" width="9.140625" style="15"/>
    <col min="11272" max="11272" width="9.85546875" style="15" bestFit="1" customWidth="1"/>
    <col min="11273" max="11273" width="11.7109375" style="15" bestFit="1" customWidth="1"/>
    <col min="11274" max="11527" width="9.140625" style="15"/>
    <col min="11528" max="11528" width="9.85546875" style="15" bestFit="1" customWidth="1"/>
    <col min="11529" max="11529" width="11.7109375" style="15" bestFit="1" customWidth="1"/>
    <col min="11530" max="11783" width="9.140625" style="15"/>
    <col min="11784" max="11784" width="9.85546875" style="15" bestFit="1" customWidth="1"/>
    <col min="11785" max="11785" width="11.7109375" style="15" bestFit="1" customWidth="1"/>
    <col min="11786" max="12039" width="9.140625" style="15"/>
    <col min="12040" max="12040" width="9.85546875" style="15" bestFit="1" customWidth="1"/>
    <col min="12041" max="12041" width="11.7109375" style="15" bestFit="1" customWidth="1"/>
    <col min="12042" max="12295" width="9.140625" style="15"/>
    <col min="12296" max="12296" width="9.85546875" style="15" bestFit="1" customWidth="1"/>
    <col min="12297" max="12297" width="11.7109375" style="15" bestFit="1" customWidth="1"/>
    <col min="12298" max="12551" width="9.140625" style="15"/>
    <col min="12552" max="12552" width="9.85546875" style="15" bestFit="1" customWidth="1"/>
    <col min="12553" max="12553" width="11.7109375" style="15" bestFit="1" customWidth="1"/>
    <col min="12554" max="12807" width="9.140625" style="15"/>
    <col min="12808" max="12808" width="9.85546875" style="15" bestFit="1" customWidth="1"/>
    <col min="12809" max="12809" width="11.7109375" style="15" bestFit="1" customWidth="1"/>
    <col min="12810" max="13063" width="9.140625" style="15"/>
    <col min="13064" max="13064" width="9.85546875" style="15" bestFit="1" customWidth="1"/>
    <col min="13065" max="13065" width="11.7109375" style="15" bestFit="1" customWidth="1"/>
    <col min="13066" max="13319" width="9.140625" style="15"/>
    <col min="13320" max="13320" width="9.85546875" style="15" bestFit="1" customWidth="1"/>
    <col min="13321" max="13321" width="11.7109375" style="15" bestFit="1" customWidth="1"/>
    <col min="13322" max="13575" width="9.140625" style="15"/>
    <col min="13576" max="13576" width="9.85546875" style="15" bestFit="1" customWidth="1"/>
    <col min="13577" max="13577" width="11.7109375" style="15" bestFit="1" customWidth="1"/>
    <col min="13578" max="13831" width="9.140625" style="15"/>
    <col min="13832" max="13832" width="9.85546875" style="15" bestFit="1" customWidth="1"/>
    <col min="13833" max="13833" width="11.7109375" style="15" bestFit="1" customWidth="1"/>
    <col min="13834" max="14087" width="9.140625" style="15"/>
    <col min="14088" max="14088" width="9.85546875" style="15" bestFit="1" customWidth="1"/>
    <col min="14089" max="14089" width="11.7109375" style="15" bestFit="1" customWidth="1"/>
    <col min="14090" max="14343" width="9.140625" style="15"/>
    <col min="14344" max="14344" width="9.85546875" style="15" bestFit="1" customWidth="1"/>
    <col min="14345" max="14345" width="11.7109375" style="15" bestFit="1" customWidth="1"/>
    <col min="14346" max="14599" width="9.140625" style="15"/>
    <col min="14600" max="14600" width="9.85546875" style="15" bestFit="1" customWidth="1"/>
    <col min="14601" max="14601" width="11.7109375" style="15" bestFit="1" customWidth="1"/>
    <col min="14602" max="14855" width="9.140625" style="15"/>
    <col min="14856" max="14856" width="9.85546875" style="15" bestFit="1" customWidth="1"/>
    <col min="14857" max="14857" width="11.7109375" style="15" bestFit="1" customWidth="1"/>
    <col min="14858" max="15111" width="9.140625" style="15"/>
    <col min="15112" max="15112" width="9.85546875" style="15" bestFit="1" customWidth="1"/>
    <col min="15113" max="15113" width="11.7109375" style="15" bestFit="1" customWidth="1"/>
    <col min="15114" max="15367" width="9.140625" style="15"/>
    <col min="15368" max="15368" width="9.85546875" style="15" bestFit="1" customWidth="1"/>
    <col min="15369" max="15369" width="11.7109375" style="15" bestFit="1" customWidth="1"/>
    <col min="15370" max="15623" width="9.140625" style="15"/>
    <col min="15624" max="15624" width="9.85546875" style="15" bestFit="1" customWidth="1"/>
    <col min="15625" max="15625" width="11.7109375" style="15" bestFit="1" customWidth="1"/>
    <col min="15626" max="15879" width="9.140625" style="15"/>
    <col min="15880" max="15880" width="9.85546875" style="15" bestFit="1" customWidth="1"/>
    <col min="15881" max="15881" width="11.7109375" style="15" bestFit="1" customWidth="1"/>
    <col min="15882" max="16135" width="9.140625" style="15"/>
    <col min="16136" max="16136" width="9.85546875" style="15" bestFit="1" customWidth="1"/>
    <col min="16137" max="16137" width="11.7109375" style="15" bestFit="1" customWidth="1"/>
    <col min="16138" max="16384" width="9.140625" style="15"/>
  </cols>
  <sheetData>
    <row r="1" spans="1:11" x14ac:dyDescent="0.2">
      <c r="A1" s="247" t="s">
        <v>106</v>
      </c>
      <c r="B1" s="248"/>
      <c r="C1" s="248"/>
      <c r="D1" s="248"/>
      <c r="E1" s="248"/>
      <c r="F1" s="248"/>
      <c r="G1" s="248"/>
      <c r="H1" s="248"/>
      <c r="I1" s="248"/>
      <c r="J1" s="69"/>
      <c r="K1" s="69"/>
    </row>
    <row r="2" spans="1:11" x14ac:dyDescent="0.2">
      <c r="A2" s="246" t="s">
        <v>478</v>
      </c>
      <c r="B2" s="215"/>
      <c r="C2" s="215"/>
      <c r="D2" s="215"/>
      <c r="E2" s="215"/>
      <c r="F2" s="215"/>
      <c r="G2" s="215"/>
      <c r="H2" s="215"/>
      <c r="I2" s="215"/>
      <c r="J2" s="69"/>
      <c r="K2" s="69"/>
    </row>
    <row r="3" spans="1:11" x14ac:dyDescent="0.2">
      <c r="A3" s="234" t="s">
        <v>355</v>
      </c>
      <c r="B3" s="235"/>
      <c r="C3" s="235"/>
      <c r="D3" s="235"/>
      <c r="E3" s="235"/>
      <c r="F3" s="235"/>
      <c r="G3" s="235"/>
      <c r="H3" s="235"/>
      <c r="I3" s="235"/>
      <c r="J3" s="236"/>
      <c r="K3" s="236"/>
    </row>
    <row r="4" spans="1:11" x14ac:dyDescent="0.2">
      <c r="A4" s="237" t="s">
        <v>469</v>
      </c>
      <c r="B4" s="238"/>
      <c r="C4" s="238"/>
      <c r="D4" s="238"/>
      <c r="E4" s="238"/>
      <c r="F4" s="238"/>
      <c r="G4" s="238"/>
      <c r="H4" s="238"/>
      <c r="I4" s="238"/>
      <c r="J4" s="239"/>
      <c r="K4" s="239"/>
    </row>
    <row r="5" spans="1:11" ht="22.15" customHeight="1" x14ac:dyDescent="0.2">
      <c r="A5" s="231" t="s">
        <v>2</v>
      </c>
      <c r="B5" s="222"/>
      <c r="C5" s="222"/>
      <c r="D5" s="222"/>
      <c r="E5" s="222"/>
      <c r="F5" s="222"/>
      <c r="G5" s="231" t="s">
        <v>107</v>
      </c>
      <c r="H5" s="232" t="s">
        <v>380</v>
      </c>
      <c r="I5" s="233"/>
      <c r="J5" s="232" t="s">
        <v>347</v>
      </c>
      <c r="K5" s="233"/>
    </row>
    <row r="6" spans="1:11" x14ac:dyDescent="0.2">
      <c r="A6" s="222"/>
      <c r="B6" s="222"/>
      <c r="C6" s="222"/>
      <c r="D6" s="222"/>
      <c r="E6" s="222"/>
      <c r="F6" s="222"/>
      <c r="G6" s="222"/>
      <c r="H6" s="17" t="s">
        <v>370</v>
      </c>
      <c r="I6" s="17" t="s">
        <v>371</v>
      </c>
      <c r="J6" s="17" t="s">
        <v>370</v>
      </c>
      <c r="K6" s="17" t="s">
        <v>371</v>
      </c>
    </row>
    <row r="7" spans="1:11" x14ac:dyDescent="0.2">
      <c r="A7" s="242">
        <v>1</v>
      </c>
      <c r="B7" s="224"/>
      <c r="C7" s="224"/>
      <c r="D7" s="224"/>
      <c r="E7" s="224"/>
      <c r="F7" s="224"/>
      <c r="G7" s="16">
        <v>2</v>
      </c>
      <c r="H7" s="17">
        <v>3</v>
      </c>
      <c r="I7" s="17">
        <v>4</v>
      </c>
      <c r="J7" s="17">
        <v>5</v>
      </c>
      <c r="K7" s="17">
        <v>6</v>
      </c>
    </row>
    <row r="8" spans="1:11" x14ac:dyDescent="0.2">
      <c r="A8" s="243" t="s">
        <v>120</v>
      </c>
      <c r="B8" s="243"/>
      <c r="C8" s="243"/>
      <c r="D8" s="243"/>
      <c r="E8" s="243"/>
      <c r="F8" s="243"/>
      <c r="G8" s="18">
        <v>125</v>
      </c>
      <c r="H8" s="35">
        <f>SUM(H9:H13)</f>
        <v>220690828</v>
      </c>
      <c r="I8" s="35">
        <f>SUM(I9:I13)</f>
        <v>220690828</v>
      </c>
      <c r="J8" s="35">
        <f>SUM(J9:J13)</f>
        <v>279432787</v>
      </c>
      <c r="K8" s="35">
        <f>SUM(K9:K13)</f>
        <v>279432787</v>
      </c>
    </row>
    <row r="9" spans="1:11" x14ac:dyDescent="0.2">
      <c r="A9" s="211" t="s">
        <v>121</v>
      </c>
      <c r="B9" s="211"/>
      <c r="C9" s="211"/>
      <c r="D9" s="211"/>
      <c r="E9" s="211"/>
      <c r="F9" s="211"/>
      <c r="G9" s="13">
        <v>126</v>
      </c>
      <c r="H9" s="31">
        <v>0</v>
      </c>
      <c r="I9" s="31">
        <v>0</v>
      </c>
      <c r="J9" s="31">
        <v>0</v>
      </c>
      <c r="K9" s="31">
        <v>0</v>
      </c>
    </row>
    <row r="10" spans="1:11" x14ac:dyDescent="0.2">
      <c r="A10" s="211" t="s">
        <v>122</v>
      </c>
      <c r="B10" s="211"/>
      <c r="C10" s="211"/>
      <c r="D10" s="211"/>
      <c r="E10" s="211"/>
      <c r="F10" s="211"/>
      <c r="G10" s="13">
        <v>127</v>
      </c>
      <c r="H10" s="31">
        <v>215506006</v>
      </c>
      <c r="I10" s="31">
        <v>215506006</v>
      </c>
      <c r="J10" s="31">
        <v>275529946</v>
      </c>
      <c r="K10" s="31">
        <v>275529946</v>
      </c>
    </row>
    <row r="11" spans="1:11" x14ac:dyDescent="0.2">
      <c r="A11" s="211" t="s">
        <v>123</v>
      </c>
      <c r="B11" s="211"/>
      <c r="C11" s="211"/>
      <c r="D11" s="211"/>
      <c r="E11" s="211"/>
      <c r="F11" s="211"/>
      <c r="G11" s="13">
        <v>128</v>
      </c>
      <c r="H11" s="31">
        <v>0</v>
      </c>
      <c r="I11" s="31">
        <v>0</v>
      </c>
      <c r="J11" s="31">
        <v>0</v>
      </c>
      <c r="K11" s="31">
        <v>0</v>
      </c>
    </row>
    <row r="12" spans="1:11" x14ac:dyDescent="0.2">
      <c r="A12" s="211" t="s">
        <v>124</v>
      </c>
      <c r="B12" s="211"/>
      <c r="C12" s="211"/>
      <c r="D12" s="211"/>
      <c r="E12" s="211"/>
      <c r="F12" s="211"/>
      <c r="G12" s="13">
        <v>129</v>
      </c>
      <c r="H12" s="31">
        <v>0</v>
      </c>
      <c r="I12" s="31">
        <v>0</v>
      </c>
      <c r="J12" s="31">
        <v>0</v>
      </c>
      <c r="K12" s="31">
        <v>0</v>
      </c>
    </row>
    <row r="13" spans="1:11" x14ac:dyDescent="0.2">
      <c r="A13" s="211" t="s">
        <v>125</v>
      </c>
      <c r="B13" s="211"/>
      <c r="C13" s="211"/>
      <c r="D13" s="211"/>
      <c r="E13" s="211"/>
      <c r="F13" s="211"/>
      <c r="G13" s="13">
        <v>130</v>
      </c>
      <c r="H13" s="31">
        <v>5184822</v>
      </c>
      <c r="I13" s="31">
        <v>5184822</v>
      </c>
      <c r="J13" s="31">
        <v>3902841</v>
      </c>
      <c r="K13" s="31">
        <v>3902841</v>
      </c>
    </row>
    <row r="14" spans="1:11" x14ac:dyDescent="0.2">
      <c r="A14" s="243" t="s">
        <v>126</v>
      </c>
      <c r="B14" s="243"/>
      <c r="C14" s="243"/>
      <c r="D14" s="243"/>
      <c r="E14" s="243"/>
      <c r="F14" s="243"/>
      <c r="G14" s="18">
        <v>131</v>
      </c>
      <c r="H14" s="35">
        <f>H15+H16+H20+H24+H25+H26+H29+H36</f>
        <v>253124873</v>
      </c>
      <c r="I14" s="35">
        <f>I15+I16+I20+I24+I25+I26+I29+I36</f>
        <v>253124873</v>
      </c>
      <c r="J14" s="35">
        <f>J15+J16+J20+J24+J25+J26+J29+J36</f>
        <v>271538365</v>
      </c>
      <c r="K14" s="35">
        <f>K15+K16+K20+K24+K25+K26+K29+K36</f>
        <v>271538365</v>
      </c>
    </row>
    <row r="15" spans="1:11" x14ac:dyDescent="0.2">
      <c r="A15" s="211" t="s">
        <v>108</v>
      </c>
      <c r="B15" s="211"/>
      <c r="C15" s="211"/>
      <c r="D15" s="211"/>
      <c r="E15" s="211"/>
      <c r="F15" s="211"/>
      <c r="G15" s="13">
        <v>132</v>
      </c>
      <c r="H15" s="31">
        <v>-8672409</v>
      </c>
      <c r="I15" s="31">
        <v>-8672409</v>
      </c>
      <c r="J15" s="31">
        <v>11217</v>
      </c>
      <c r="K15" s="31">
        <v>11217</v>
      </c>
    </row>
    <row r="16" spans="1:11" x14ac:dyDescent="0.2">
      <c r="A16" s="252" t="s">
        <v>127</v>
      </c>
      <c r="B16" s="252"/>
      <c r="C16" s="252"/>
      <c r="D16" s="252"/>
      <c r="E16" s="252"/>
      <c r="F16" s="252"/>
      <c r="G16" s="18">
        <v>133</v>
      </c>
      <c r="H16" s="35">
        <f>SUM(H17:H19)</f>
        <v>156780035</v>
      </c>
      <c r="I16" s="35">
        <f>SUM(I17:I19)</f>
        <v>156780035</v>
      </c>
      <c r="J16" s="35">
        <f>SUM(J17:J19)</f>
        <v>168110022</v>
      </c>
      <c r="K16" s="35">
        <f>SUM(K17:K19)</f>
        <v>168110022</v>
      </c>
    </row>
    <row r="17" spans="1:11" x14ac:dyDescent="0.2">
      <c r="A17" s="249" t="s">
        <v>128</v>
      </c>
      <c r="B17" s="249"/>
      <c r="C17" s="249"/>
      <c r="D17" s="249"/>
      <c r="E17" s="249"/>
      <c r="F17" s="249"/>
      <c r="G17" s="13">
        <v>134</v>
      </c>
      <c r="H17" s="31">
        <v>57029202</v>
      </c>
      <c r="I17" s="31">
        <v>57029202</v>
      </c>
      <c r="J17" s="31">
        <v>80650988</v>
      </c>
      <c r="K17" s="31">
        <v>80650988</v>
      </c>
    </row>
    <row r="18" spans="1:11" x14ac:dyDescent="0.2">
      <c r="A18" s="249" t="s">
        <v>129</v>
      </c>
      <c r="B18" s="249"/>
      <c r="C18" s="249"/>
      <c r="D18" s="249"/>
      <c r="E18" s="249"/>
      <c r="F18" s="249"/>
      <c r="G18" s="13">
        <v>135</v>
      </c>
      <c r="H18" s="31">
        <v>52243314</v>
      </c>
      <c r="I18" s="31">
        <v>52243314</v>
      </c>
      <c r="J18" s="31">
        <v>19647144</v>
      </c>
      <c r="K18" s="31">
        <v>19647144</v>
      </c>
    </row>
    <row r="19" spans="1:11" x14ac:dyDescent="0.2">
      <c r="A19" s="249" t="s">
        <v>130</v>
      </c>
      <c r="B19" s="249"/>
      <c r="C19" s="249"/>
      <c r="D19" s="249"/>
      <c r="E19" s="249"/>
      <c r="F19" s="249"/>
      <c r="G19" s="13">
        <v>136</v>
      </c>
      <c r="H19" s="31">
        <v>47507519</v>
      </c>
      <c r="I19" s="31">
        <v>47507519</v>
      </c>
      <c r="J19" s="31">
        <v>67811890</v>
      </c>
      <c r="K19" s="31">
        <v>67811890</v>
      </c>
    </row>
    <row r="20" spans="1:11" x14ac:dyDescent="0.2">
      <c r="A20" s="252" t="s">
        <v>131</v>
      </c>
      <c r="B20" s="252"/>
      <c r="C20" s="252"/>
      <c r="D20" s="252"/>
      <c r="E20" s="252"/>
      <c r="F20" s="252"/>
      <c r="G20" s="18">
        <v>137</v>
      </c>
      <c r="H20" s="35">
        <f>SUM(H21:H23)</f>
        <v>65836615</v>
      </c>
      <c r="I20" s="35">
        <f>SUM(I21:I23)</f>
        <v>65836615</v>
      </c>
      <c r="J20" s="35">
        <f>SUM(J21:J23)</f>
        <v>65579324</v>
      </c>
      <c r="K20" s="35">
        <f>SUM(K21:K23)</f>
        <v>65579324</v>
      </c>
    </row>
    <row r="21" spans="1:11" x14ac:dyDescent="0.2">
      <c r="A21" s="249" t="s">
        <v>109</v>
      </c>
      <c r="B21" s="249"/>
      <c r="C21" s="249"/>
      <c r="D21" s="249"/>
      <c r="E21" s="249"/>
      <c r="F21" s="249"/>
      <c r="G21" s="13">
        <v>138</v>
      </c>
      <c r="H21" s="31">
        <v>46486513</v>
      </c>
      <c r="I21" s="31">
        <v>46486513</v>
      </c>
      <c r="J21" s="31">
        <v>49360029</v>
      </c>
      <c r="K21" s="31">
        <v>49360029</v>
      </c>
    </row>
    <row r="22" spans="1:11" x14ac:dyDescent="0.2">
      <c r="A22" s="249" t="s">
        <v>110</v>
      </c>
      <c r="B22" s="249"/>
      <c r="C22" s="249"/>
      <c r="D22" s="249"/>
      <c r="E22" s="249"/>
      <c r="F22" s="249"/>
      <c r="G22" s="13">
        <v>139</v>
      </c>
      <c r="H22" s="31">
        <v>12454218</v>
      </c>
      <c r="I22" s="31">
        <v>12454218</v>
      </c>
      <c r="J22" s="31">
        <v>10123864</v>
      </c>
      <c r="K22" s="31">
        <v>10123864</v>
      </c>
    </row>
    <row r="23" spans="1:11" x14ac:dyDescent="0.2">
      <c r="A23" s="249" t="s">
        <v>111</v>
      </c>
      <c r="B23" s="249"/>
      <c r="C23" s="249"/>
      <c r="D23" s="249"/>
      <c r="E23" s="249"/>
      <c r="F23" s="249"/>
      <c r="G23" s="13">
        <v>140</v>
      </c>
      <c r="H23" s="31">
        <v>6895884</v>
      </c>
      <c r="I23" s="31">
        <v>6895884</v>
      </c>
      <c r="J23" s="31">
        <v>6095431</v>
      </c>
      <c r="K23" s="31">
        <v>6095431</v>
      </c>
    </row>
    <row r="24" spans="1:11" x14ac:dyDescent="0.2">
      <c r="A24" s="211" t="s">
        <v>112</v>
      </c>
      <c r="B24" s="211"/>
      <c r="C24" s="211"/>
      <c r="D24" s="211"/>
      <c r="E24" s="211"/>
      <c r="F24" s="211"/>
      <c r="G24" s="13">
        <v>141</v>
      </c>
      <c r="H24" s="31">
        <v>9351244</v>
      </c>
      <c r="I24" s="31">
        <v>9351244</v>
      </c>
      <c r="J24" s="31">
        <v>8061919</v>
      </c>
      <c r="K24" s="31">
        <v>8061919</v>
      </c>
    </row>
    <row r="25" spans="1:11" x14ac:dyDescent="0.2">
      <c r="A25" s="211" t="s">
        <v>113</v>
      </c>
      <c r="B25" s="211"/>
      <c r="C25" s="211"/>
      <c r="D25" s="211"/>
      <c r="E25" s="211"/>
      <c r="F25" s="211"/>
      <c r="G25" s="13">
        <v>142</v>
      </c>
      <c r="H25" s="31">
        <v>5073652</v>
      </c>
      <c r="I25" s="31">
        <v>5073652</v>
      </c>
      <c r="J25" s="31">
        <v>5629196</v>
      </c>
      <c r="K25" s="31">
        <v>5629196</v>
      </c>
    </row>
    <row r="26" spans="1:11" x14ac:dyDescent="0.2">
      <c r="A26" s="252" t="s">
        <v>132</v>
      </c>
      <c r="B26" s="252"/>
      <c r="C26" s="252"/>
      <c r="D26" s="252"/>
      <c r="E26" s="252"/>
      <c r="F26" s="252"/>
      <c r="G26" s="18">
        <v>143</v>
      </c>
      <c r="H26" s="35">
        <f>H27+H28</f>
        <v>30111</v>
      </c>
      <c r="I26" s="35">
        <f>I27+I28</f>
        <v>30111</v>
      </c>
      <c r="J26" s="35">
        <f>J27+J28</f>
        <v>218434</v>
      </c>
      <c r="K26" s="35">
        <f>K27+K28</f>
        <v>218434</v>
      </c>
    </row>
    <row r="27" spans="1:11" x14ac:dyDescent="0.2">
      <c r="A27" s="249" t="s">
        <v>133</v>
      </c>
      <c r="B27" s="249"/>
      <c r="C27" s="249"/>
      <c r="D27" s="249"/>
      <c r="E27" s="249"/>
      <c r="F27" s="249"/>
      <c r="G27" s="13">
        <v>144</v>
      </c>
      <c r="H27" s="31">
        <v>0</v>
      </c>
      <c r="I27" s="31">
        <v>0</v>
      </c>
      <c r="J27" s="31">
        <v>0</v>
      </c>
      <c r="K27" s="31">
        <v>0</v>
      </c>
    </row>
    <row r="28" spans="1:11" x14ac:dyDescent="0.2">
      <c r="A28" s="249" t="s">
        <v>134</v>
      </c>
      <c r="B28" s="249"/>
      <c r="C28" s="249"/>
      <c r="D28" s="249"/>
      <c r="E28" s="249"/>
      <c r="F28" s="249"/>
      <c r="G28" s="13">
        <v>145</v>
      </c>
      <c r="H28" s="31">
        <v>30111</v>
      </c>
      <c r="I28" s="31">
        <v>30111</v>
      </c>
      <c r="J28" s="31">
        <v>218434</v>
      </c>
      <c r="K28" s="31">
        <v>218434</v>
      </c>
    </row>
    <row r="29" spans="1:11" x14ac:dyDescent="0.2">
      <c r="A29" s="252" t="s">
        <v>135</v>
      </c>
      <c r="B29" s="252"/>
      <c r="C29" s="252"/>
      <c r="D29" s="252"/>
      <c r="E29" s="252"/>
      <c r="F29" s="252"/>
      <c r="G29" s="18">
        <v>146</v>
      </c>
      <c r="H29" s="35">
        <f>SUM(H30:H35)</f>
        <v>0</v>
      </c>
      <c r="I29" s="35">
        <f>SUM(I30:I35)</f>
        <v>0</v>
      </c>
      <c r="J29" s="35">
        <f>SUM(J30:J35)</f>
        <v>0</v>
      </c>
      <c r="K29" s="35">
        <f>SUM(K30:K35)</f>
        <v>0</v>
      </c>
    </row>
    <row r="30" spans="1:11" x14ac:dyDescent="0.2">
      <c r="A30" s="249" t="s">
        <v>136</v>
      </c>
      <c r="B30" s="249"/>
      <c r="C30" s="249"/>
      <c r="D30" s="249"/>
      <c r="E30" s="249"/>
      <c r="F30" s="249"/>
      <c r="G30" s="13">
        <v>147</v>
      </c>
      <c r="H30" s="31">
        <v>0</v>
      </c>
      <c r="I30" s="31">
        <v>0</v>
      </c>
      <c r="J30" s="31">
        <v>0</v>
      </c>
      <c r="K30" s="31">
        <v>0</v>
      </c>
    </row>
    <row r="31" spans="1:11" x14ac:dyDescent="0.2">
      <c r="A31" s="249" t="s">
        <v>137</v>
      </c>
      <c r="B31" s="249"/>
      <c r="C31" s="249"/>
      <c r="D31" s="249"/>
      <c r="E31" s="249"/>
      <c r="F31" s="249"/>
      <c r="G31" s="13">
        <v>148</v>
      </c>
      <c r="H31" s="31">
        <v>0</v>
      </c>
      <c r="I31" s="31">
        <v>0</v>
      </c>
      <c r="J31" s="31">
        <v>0</v>
      </c>
      <c r="K31" s="31">
        <v>0</v>
      </c>
    </row>
    <row r="32" spans="1:11" x14ac:dyDescent="0.2">
      <c r="A32" s="249" t="s">
        <v>138</v>
      </c>
      <c r="B32" s="249"/>
      <c r="C32" s="249"/>
      <c r="D32" s="249"/>
      <c r="E32" s="249"/>
      <c r="F32" s="249"/>
      <c r="G32" s="13">
        <v>149</v>
      </c>
      <c r="H32" s="31">
        <v>0</v>
      </c>
      <c r="I32" s="31">
        <v>0</v>
      </c>
      <c r="J32" s="31">
        <v>0</v>
      </c>
      <c r="K32" s="31">
        <v>0</v>
      </c>
    </row>
    <row r="33" spans="1:11" x14ac:dyDescent="0.2">
      <c r="A33" s="249" t="s">
        <v>139</v>
      </c>
      <c r="B33" s="249"/>
      <c r="C33" s="249"/>
      <c r="D33" s="249"/>
      <c r="E33" s="249"/>
      <c r="F33" s="249"/>
      <c r="G33" s="13">
        <v>150</v>
      </c>
      <c r="H33" s="31">
        <v>0</v>
      </c>
      <c r="I33" s="31">
        <v>0</v>
      </c>
      <c r="J33" s="31">
        <v>0</v>
      </c>
      <c r="K33" s="31">
        <v>0</v>
      </c>
    </row>
    <row r="34" spans="1:11" x14ac:dyDescent="0.2">
      <c r="A34" s="249" t="s">
        <v>140</v>
      </c>
      <c r="B34" s="249"/>
      <c r="C34" s="249"/>
      <c r="D34" s="249"/>
      <c r="E34" s="249"/>
      <c r="F34" s="249"/>
      <c r="G34" s="13">
        <v>151</v>
      </c>
      <c r="H34" s="31">
        <v>0</v>
      </c>
      <c r="I34" s="31">
        <v>0</v>
      </c>
      <c r="J34" s="31">
        <v>0</v>
      </c>
      <c r="K34" s="31">
        <v>0</v>
      </c>
    </row>
    <row r="35" spans="1:11" x14ac:dyDescent="0.2">
      <c r="A35" s="249" t="s">
        <v>141</v>
      </c>
      <c r="B35" s="249"/>
      <c r="C35" s="249"/>
      <c r="D35" s="249"/>
      <c r="E35" s="249"/>
      <c r="F35" s="249"/>
      <c r="G35" s="13">
        <v>152</v>
      </c>
      <c r="H35" s="31">
        <v>0</v>
      </c>
      <c r="I35" s="31">
        <v>0</v>
      </c>
      <c r="J35" s="31">
        <v>0</v>
      </c>
      <c r="K35" s="31">
        <v>0</v>
      </c>
    </row>
    <row r="36" spans="1:11" x14ac:dyDescent="0.2">
      <c r="A36" s="211" t="s">
        <v>114</v>
      </c>
      <c r="B36" s="211"/>
      <c r="C36" s="211"/>
      <c r="D36" s="211"/>
      <c r="E36" s="211"/>
      <c r="F36" s="211"/>
      <c r="G36" s="13">
        <v>153</v>
      </c>
      <c r="H36" s="31">
        <v>24725625</v>
      </c>
      <c r="I36" s="31">
        <v>24725625</v>
      </c>
      <c r="J36" s="31">
        <v>23928253</v>
      </c>
      <c r="K36" s="31">
        <v>23928253</v>
      </c>
    </row>
    <row r="37" spans="1:11" x14ac:dyDescent="0.2">
      <c r="A37" s="243" t="s">
        <v>142</v>
      </c>
      <c r="B37" s="243"/>
      <c r="C37" s="243"/>
      <c r="D37" s="243"/>
      <c r="E37" s="243"/>
      <c r="F37" s="243"/>
      <c r="G37" s="18">
        <v>154</v>
      </c>
      <c r="H37" s="35">
        <f>SUM(H38:H47)</f>
        <v>50498077</v>
      </c>
      <c r="I37" s="35">
        <f>SUM(I38:I47)</f>
        <v>50498077</v>
      </c>
      <c r="J37" s="35">
        <f>SUM(J38:J47)</f>
        <v>6468136</v>
      </c>
      <c r="K37" s="35">
        <f>SUM(K38:K47)</f>
        <v>6468136</v>
      </c>
    </row>
    <row r="38" spans="1:11" x14ac:dyDescent="0.2">
      <c r="A38" s="211" t="s">
        <v>143</v>
      </c>
      <c r="B38" s="211"/>
      <c r="C38" s="211"/>
      <c r="D38" s="211"/>
      <c r="E38" s="211"/>
      <c r="F38" s="211"/>
      <c r="G38" s="13">
        <v>155</v>
      </c>
      <c r="H38" s="31">
        <v>0</v>
      </c>
      <c r="I38" s="31">
        <v>0</v>
      </c>
      <c r="J38" s="31">
        <v>0</v>
      </c>
      <c r="K38" s="31">
        <v>0</v>
      </c>
    </row>
    <row r="39" spans="1:11" ht="25.15" customHeight="1" x14ac:dyDescent="0.2">
      <c r="A39" s="211" t="s">
        <v>144</v>
      </c>
      <c r="B39" s="211"/>
      <c r="C39" s="211"/>
      <c r="D39" s="211"/>
      <c r="E39" s="211"/>
      <c r="F39" s="211"/>
      <c r="G39" s="13">
        <v>156</v>
      </c>
      <c r="H39" s="31">
        <v>0</v>
      </c>
      <c r="I39" s="31">
        <v>0</v>
      </c>
      <c r="J39" s="31">
        <v>0</v>
      </c>
      <c r="K39" s="31">
        <v>0</v>
      </c>
    </row>
    <row r="40" spans="1:11" ht="25.15" customHeight="1" x14ac:dyDescent="0.2">
      <c r="A40" s="211" t="s">
        <v>145</v>
      </c>
      <c r="B40" s="211"/>
      <c r="C40" s="211"/>
      <c r="D40" s="211"/>
      <c r="E40" s="211"/>
      <c r="F40" s="211"/>
      <c r="G40" s="13">
        <v>157</v>
      </c>
      <c r="H40" s="31">
        <v>0</v>
      </c>
      <c r="I40" s="31">
        <v>0</v>
      </c>
      <c r="J40" s="31">
        <v>0</v>
      </c>
      <c r="K40" s="31">
        <v>0</v>
      </c>
    </row>
    <row r="41" spans="1:11" ht="25.15" customHeight="1" x14ac:dyDescent="0.2">
      <c r="A41" s="211" t="s">
        <v>146</v>
      </c>
      <c r="B41" s="211"/>
      <c r="C41" s="211"/>
      <c r="D41" s="211"/>
      <c r="E41" s="211"/>
      <c r="F41" s="211"/>
      <c r="G41" s="13">
        <v>158</v>
      </c>
      <c r="H41" s="31">
        <v>0</v>
      </c>
      <c r="I41" s="31">
        <v>0</v>
      </c>
      <c r="J41" s="31">
        <v>0</v>
      </c>
      <c r="K41" s="31">
        <v>0</v>
      </c>
    </row>
    <row r="42" spans="1:11" ht="25.15" customHeight="1" x14ac:dyDescent="0.2">
      <c r="A42" s="211" t="s">
        <v>147</v>
      </c>
      <c r="B42" s="211"/>
      <c r="C42" s="211"/>
      <c r="D42" s="211"/>
      <c r="E42" s="211"/>
      <c r="F42" s="211"/>
      <c r="G42" s="13">
        <v>159</v>
      </c>
      <c r="H42" s="31">
        <v>0</v>
      </c>
      <c r="I42" s="31">
        <v>0</v>
      </c>
      <c r="J42" s="31">
        <v>0</v>
      </c>
      <c r="K42" s="31">
        <v>0</v>
      </c>
    </row>
    <row r="43" spans="1:11" x14ac:dyDescent="0.2">
      <c r="A43" s="211" t="s">
        <v>148</v>
      </c>
      <c r="B43" s="211"/>
      <c r="C43" s="211"/>
      <c r="D43" s="211"/>
      <c r="E43" s="211"/>
      <c r="F43" s="211"/>
      <c r="G43" s="13">
        <v>160</v>
      </c>
      <c r="H43" s="31">
        <v>0</v>
      </c>
      <c r="I43" s="31">
        <v>0</v>
      </c>
      <c r="J43" s="31">
        <v>0</v>
      </c>
      <c r="K43" s="31">
        <v>0</v>
      </c>
    </row>
    <row r="44" spans="1:11" x14ac:dyDescent="0.2">
      <c r="A44" s="211" t="s">
        <v>149</v>
      </c>
      <c r="B44" s="211"/>
      <c r="C44" s="211"/>
      <c r="D44" s="211"/>
      <c r="E44" s="211"/>
      <c r="F44" s="211"/>
      <c r="G44" s="13">
        <v>161</v>
      </c>
      <c r="H44" s="31">
        <v>223062</v>
      </c>
      <c r="I44" s="31">
        <v>223062</v>
      </c>
      <c r="J44" s="31">
        <v>150027</v>
      </c>
      <c r="K44" s="31">
        <v>150027</v>
      </c>
    </row>
    <row r="45" spans="1:11" x14ac:dyDescent="0.2">
      <c r="A45" s="211" t="s">
        <v>150</v>
      </c>
      <c r="B45" s="211"/>
      <c r="C45" s="211"/>
      <c r="D45" s="211"/>
      <c r="E45" s="211"/>
      <c r="F45" s="211"/>
      <c r="G45" s="13">
        <v>162</v>
      </c>
      <c r="H45" s="31">
        <v>3120465</v>
      </c>
      <c r="I45" s="31">
        <v>3120465</v>
      </c>
      <c r="J45" s="31">
        <v>6311524</v>
      </c>
      <c r="K45" s="31">
        <v>6311524</v>
      </c>
    </row>
    <row r="46" spans="1:11" x14ac:dyDescent="0.2">
      <c r="A46" s="211" t="s">
        <v>151</v>
      </c>
      <c r="B46" s="211"/>
      <c r="C46" s="211"/>
      <c r="D46" s="211"/>
      <c r="E46" s="211"/>
      <c r="F46" s="211"/>
      <c r="G46" s="13">
        <v>163</v>
      </c>
      <c r="H46" s="31">
        <v>0</v>
      </c>
      <c r="I46" s="31">
        <v>0</v>
      </c>
      <c r="J46" s="31">
        <v>0</v>
      </c>
      <c r="K46" s="31">
        <v>0</v>
      </c>
    </row>
    <row r="47" spans="1:11" x14ac:dyDescent="0.2">
      <c r="A47" s="211" t="s">
        <v>152</v>
      </c>
      <c r="B47" s="211"/>
      <c r="C47" s="211"/>
      <c r="D47" s="211"/>
      <c r="E47" s="211"/>
      <c r="F47" s="211"/>
      <c r="G47" s="13">
        <v>164</v>
      </c>
      <c r="H47" s="31">
        <v>47154550</v>
      </c>
      <c r="I47" s="31">
        <v>47154550</v>
      </c>
      <c r="J47" s="31">
        <v>6585</v>
      </c>
      <c r="K47" s="31">
        <v>6585</v>
      </c>
    </row>
    <row r="48" spans="1:11" x14ac:dyDescent="0.2">
      <c r="A48" s="243" t="s">
        <v>153</v>
      </c>
      <c r="B48" s="243"/>
      <c r="C48" s="243"/>
      <c r="D48" s="243"/>
      <c r="E48" s="243"/>
      <c r="F48" s="243"/>
      <c r="G48" s="18">
        <v>165</v>
      </c>
      <c r="H48" s="35">
        <f>SUM(H49:H55)</f>
        <v>6000273</v>
      </c>
      <c r="I48" s="35">
        <f>SUM(I49:I55)</f>
        <v>6000273</v>
      </c>
      <c r="J48" s="35">
        <f>SUM(J49:J55)</f>
        <v>18294807</v>
      </c>
      <c r="K48" s="35">
        <f>SUM(K49:K55)</f>
        <v>18294807</v>
      </c>
    </row>
    <row r="49" spans="1:11" ht="25.15" customHeight="1" x14ac:dyDescent="0.2">
      <c r="A49" s="211" t="s">
        <v>154</v>
      </c>
      <c r="B49" s="211"/>
      <c r="C49" s="211"/>
      <c r="D49" s="211"/>
      <c r="E49" s="211"/>
      <c r="F49" s="211"/>
      <c r="G49" s="13">
        <v>166</v>
      </c>
      <c r="H49" s="31">
        <v>0</v>
      </c>
      <c r="I49" s="31">
        <v>0</v>
      </c>
      <c r="J49" s="31">
        <v>0</v>
      </c>
      <c r="K49" s="31">
        <v>0</v>
      </c>
    </row>
    <row r="50" spans="1:11" x14ac:dyDescent="0.2">
      <c r="A50" s="244" t="s">
        <v>155</v>
      </c>
      <c r="B50" s="244"/>
      <c r="C50" s="244"/>
      <c r="D50" s="244"/>
      <c r="E50" s="244"/>
      <c r="F50" s="244"/>
      <c r="G50" s="13">
        <v>167</v>
      </c>
      <c r="H50" s="31">
        <v>0</v>
      </c>
      <c r="I50" s="31">
        <v>0</v>
      </c>
      <c r="J50" s="31">
        <v>0</v>
      </c>
      <c r="K50" s="31">
        <v>0</v>
      </c>
    </row>
    <row r="51" spans="1:11" x14ac:dyDescent="0.2">
      <c r="A51" s="244" t="s">
        <v>156</v>
      </c>
      <c r="B51" s="244"/>
      <c r="C51" s="244"/>
      <c r="D51" s="244"/>
      <c r="E51" s="244"/>
      <c r="F51" s="244"/>
      <c r="G51" s="13">
        <v>168</v>
      </c>
      <c r="H51" s="31">
        <v>3636415</v>
      </c>
      <c r="I51" s="31">
        <v>3636415</v>
      </c>
      <c r="J51" s="31">
        <v>2269362</v>
      </c>
      <c r="K51" s="31">
        <v>2269362</v>
      </c>
    </row>
    <row r="52" spans="1:11" x14ac:dyDescent="0.2">
      <c r="A52" s="244" t="s">
        <v>157</v>
      </c>
      <c r="B52" s="244"/>
      <c r="C52" s="244"/>
      <c r="D52" s="244"/>
      <c r="E52" s="244"/>
      <c r="F52" s="244"/>
      <c r="G52" s="13">
        <v>169</v>
      </c>
      <c r="H52" s="31">
        <v>2363858</v>
      </c>
      <c r="I52" s="31">
        <v>2363858</v>
      </c>
      <c r="J52" s="31">
        <v>16025445</v>
      </c>
      <c r="K52" s="31">
        <v>16025445</v>
      </c>
    </row>
    <row r="53" spans="1:11" x14ac:dyDescent="0.2">
      <c r="A53" s="244" t="s">
        <v>158</v>
      </c>
      <c r="B53" s="244"/>
      <c r="C53" s="244"/>
      <c r="D53" s="244"/>
      <c r="E53" s="244"/>
      <c r="F53" s="244"/>
      <c r="G53" s="13">
        <v>170</v>
      </c>
      <c r="H53" s="31">
        <v>0</v>
      </c>
      <c r="I53" s="31">
        <v>0</v>
      </c>
      <c r="J53" s="31">
        <v>0</v>
      </c>
      <c r="K53" s="31">
        <v>0</v>
      </c>
    </row>
    <row r="54" spans="1:11" x14ac:dyDescent="0.2">
      <c r="A54" s="244" t="s">
        <v>159</v>
      </c>
      <c r="B54" s="244"/>
      <c r="C54" s="244"/>
      <c r="D54" s="244"/>
      <c r="E54" s="244"/>
      <c r="F54" s="244"/>
      <c r="G54" s="13">
        <v>171</v>
      </c>
      <c r="H54" s="31">
        <v>0</v>
      </c>
      <c r="I54" s="31">
        <v>0</v>
      </c>
      <c r="J54" s="31">
        <v>0</v>
      </c>
      <c r="K54" s="31">
        <v>0</v>
      </c>
    </row>
    <row r="55" spans="1:11" x14ac:dyDescent="0.2">
      <c r="A55" s="244" t="s">
        <v>160</v>
      </c>
      <c r="B55" s="244"/>
      <c r="C55" s="244"/>
      <c r="D55" s="244"/>
      <c r="E55" s="244"/>
      <c r="F55" s="244"/>
      <c r="G55" s="13">
        <v>172</v>
      </c>
      <c r="H55" s="31">
        <v>0</v>
      </c>
      <c r="I55" s="31">
        <v>0</v>
      </c>
      <c r="J55" s="31">
        <v>0</v>
      </c>
      <c r="K55" s="31">
        <v>0</v>
      </c>
    </row>
    <row r="56" spans="1:11" ht="22.15" customHeight="1" x14ac:dyDescent="0.2">
      <c r="A56" s="245" t="s">
        <v>161</v>
      </c>
      <c r="B56" s="245"/>
      <c r="C56" s="245"/>
      <c r="D56" s="245"/>
      <c r="E56" s="245"/>
      <c r="F56" s="245"/>
      <c r="G56" s="13">
        <v>173</v>
      </c>
      <c r="H56" s="31">
        <v>0</v>
      </c>
      <c r="I56" s="31">
        <v>0</v>
      </c>
      <c r="J56" s="31">
        <v>0</v>
      </c>
      <c r="K56" s="31">
        <v>0</v>
      </c>
    </row>
    <row r="57" spans="1:11" x14ac:dyDescent="0.2">
      <c r="A57" s="245" t="s">
        <v>162</v>
      </c>
      <c r="B57" s="245"/>
      <c r="C57" s="245"/>
      <c r="D57" s="245"/>
      <c r="E57" s="245"/>
      <c r="F57" s="245"/>
      <c r="G57" s="13">
        <v>174</v>
      </c>
      <c r="H57" s="31">
        <v>0</v>
      </c>
      <c r="I57" s="31">
        <v>0</v>
      </c>
      <c r="J57" s="31">
        <v>0</v>
      </c>
      <c r="K57" s="31">
        <v>0</v>
      </c>
    </row>
    <row r="58" spans="1:11" ht="24.6" customHeight="1" x14ac:dyDescent="0.2">
      <c r="A58" s="245" t="s">
        <v>163</v>
      </c>
      <c r="B58" s="245"/>
      <c r="C58" s="245"/>
      <c r="D58" s="245"/>
      <c r="E58" s="245"/>
      <c r="F58" s="245"/>
      <c r="G58" s="13">
        <v>175</v>
      </c>
      <c r="H58" s="31">
        <v>0</v>
      </c>
      <c r="I58" s="31">
        <v>0</v>
      </c>
      <c r="J58" s="31">
        <v>0</v>
      </c>
      <c r="K58" s="31">
        <v>0</v>
      </c>
    </row>
    <row r="59" spans="1:11" x14ac:dyDescent="0.2">
      <c r="A59" s="245" t="s">
        <v>164</v>
      </c>
      <c r="B59" s="245"/>
      <c r="C59" s="245"/>
      <c r="D59" s="245"/>
      <c r="E59" s="245"/>
      <c r="F59" s="245"/>
      <c r="G59" s="13">
        <v>176</v>
      </c>
      <c r="H59" s="31">
        <v>0</v>
      </c>
      <c r="I59" s="31">
        <v>0</v>
      </c>
      <c r="J59" s="31">
        <v>0</v>
      </c>
      <c r="K59" s="31">
        <v>0</v>
      </c>
    </row>
    <row r="60" spans="1:11" x14ac:dyDescent="0.2">
      <c r="A60" s="243" t="s">
        <v>165</v>
      </c>
      <c r="B60" s="243"/>
      <c r="C60" s="243"/>
      <c r="D60" s="243"/>
      <c r="E60" s="243"/>
      <c r="F60" s="243"/>
      <c r="G60" s="18">
        <v>177</v>
      </c>
      <c r="H60" s="35">
        <f>H8+H37+H56+H57</f>
        <v>271188905</v>
      </c>
      <c r="I60" s="35">
        <f t="shared" ref="I60:K60" si="0">I8+I37+I56+I57</f>
        <v>271188905</v>
      </c>
      <c r="J60" s="35">
        <f t="shared" si="0"/>
        <v>285900923</v>
      </c>
      <c r="K60" s="35">
        <f t="shared" si="0"/>
        <v>285900923</v>
      </c>
    </row>
    <row r="61" spans="1:11" x14ac:dyDescent="0.2">
      <c r="A61" s="243" t="s">
        <v>166</v>
      </c>
      <c r="B61" s="243"/>
      <c r="C61" s="243"/>
      <c r="D61" s="243"/>
      <c r="E61" s="243"/>
      <c r="F61" s="243"/>
      <c r="G61" s="18">
        <v>178</v>
      </c>
      <c r="H61" s="35">
        <f>H14+H48+H58+H59</f>
        <v>259125146</v>
      </c>
      <c r="I61" s="35">
        <f t="shared" ref="I61:K61" si="1">I14+I48+I58+I59</f>
        <v>259125146</v>
      </c>
      <c r="J61" s="35">
        <f t="shared" si="1"/>
        <v>289833172</v>
      </c>
      <c r="K61" s="35">
        <f t="shared" si="1"/>
        <v>289833172</v>
      </c>
    </row>
    <row r="62" spans="1:11" x14ac:dyDescent="0.2">
      <c r="A62" s="243" t="s">
        <v>167</v>
      </c>
      <c r="B62" s="243"/>
      <c r="C62" s="243"/>
      <c r="D62" s="243"/>
      <c r="E62" s="243"/>
      <c r="F62" s="243"/>
      <c r="G62" s="18">
        <v>179</v>
      </c>
      <c r="H62" s="35">
        <f>H60-H61</f>
        <v>12063759</v>
      </c>
      <c r="I62" s="35">
        <f t="shared" ref="I62:K62" si="2">I60-I61</f>
        <v>12063759</v>
      </c>
      <c r="J62" s="35">
        <f t="shared" si="2"/>
        <v>-3932249</v>
      </c>
      <c r="K62" s="35">
        <f t="shared" si="2"/>
        <v>-3932249</v>
      </c>
    </row>
    <row r="63" spans="1:11" x14ac:dyDescent="0.2">
      <c r="A63" s="230" t="s">
        <v>168</v>
      </c>
      <c r="B63" s="230"/>
      <c r="C63" s="230"/>
      <c r="D63" s="230"/>
      <c r="E63" s="230"/>
      <c r="F63" s="230"/>
      <c r="G63" s="18">
        <v>180</v>
      </c>
      <c r="H63" s="35">
        <f>+IF((H60-H61)&gt;0,(H60-H61),0)</f>
        <v>12063759</v>
      </c>
      <c r="I63" s="35">
        <f t="shared" ref="I63:K63" si="3">+IF((I60-I61)&gt;0,(I60-I61),0)</f>
        <v>12063759</v>
      </c>
      <c r="J63" s="35">
        <f t="shared" si="3"/>
        <v>0</v>
      </c>
      <c r="K63" s="35">
        <f t="shared" si="3"/>
        <v>0</v>
      </c>
    </row>
    <row r="64" spans="1:11" x14ac:dyDescent="0.2">
      <c r="A64" s="230" t="s">
        <v>169</v>
      </c>
      <c r="B64" s="230"/>
      <c r="C64" s="230"/>
      <c r="D64" s="230"/>
      <c r="E64" s="230"/>
      <c r="F64" s="230"/>
      <c r="G64" s="18">
        <v>181</v>
      </c>
      <c r="H64" s="35">
        <f>+IF((H60-H61)&lt;0,(H60-H61),0)</f>
        <v>0</v>
      </c>
      <c r="I64" s="35">
        <f t="shared" ref="I64:K64" si="4">+IF((I60-I61)&lt;0,(I60-I61),0)</f>
        <v>0</v>
      </c>
      <c r="J64" s="35">
        <f t="shared" si="4"/>
        <v>-3932249</v>
      </c>
      <c r="K64" s="35">
        <f t="shared" si="4"/>
        <v>-3932249</v>
      </c>
    </row>
    <row r="65" spans="1:11" x14ac:dyDescent="0.2">
      <c r="A65" s="245" t="s">
        <v>115</v>
      </c>
      <c r="B65" s="245"/>
      <c r="C65" s="245"/>
      <c r="D65" s="245"/>
      <c r="E65" s="245"/>
      <c r="F65" s="245"/>
      <c r="G65" s="13">
        <v>182</v>
      </c>
      <c r="H65" s="31">
        <v>83762</v>
      </c>
      <c r="I65" s="31">
        <v>83762</v>
      </c>
      <c r="J65" s="31">
        <v>220322</v>
      </c>
      <c r="K65" s="31">
        <v>220322</v>
      </c>
    </row>
    <row r="66" spans="1:11" x14ac:dyDescent="0.2">
      <c r="A66" s="243" t="s">
        <v>170</v>
      </c>
      <c r="B66" s="243"/>
      <c r="C66" s="243"/>
      <c r="D66" s="243"/>
      <c r="E66" s="243"/>
      <c r="F66" s="243"/>
      <c r="G66" s="18">
        <v>183</v>
      </c>
      <c r="H66" s="35">
        <f>H62-H65</f>
        <v>11979997</v>
      </c>
      <c r="I66" s="35">
        <f t="shared" ref="I66:K66" si="5">I62-I65</f>
        <v>11979997</v>
      </c>
      <c r="J66" s="35">
        <f t="shared" si="5"/>
        <v>-4152571</v>
      </c>
      <c r="K66" s="35">
        <f t="shared" si="5"/>
        <v>-4152571</v>
      </c>
    </row>
    <row r="67" spans="1:11" x14ac:dyDescent="0.2">
      <c r="A67" s="230" t="s">
        <v>171</v>
      </c>
      <c r="B67" s="230"/>
      <c r="C67" s="230"/>
      <c r="D67" s="230"/>
      <c r="E67" s="230"/>
      <c r="F67" s="230"/>
      <c r="G67" s="18">
        <v>184</v>
      </c>
      <c r="H67" s="35">
        <f>+IF((H62-H65)&gt;0,(H62-H65),0)</f>
        <v>11979997</v>
      </c>
      <c r="I67" s="35">
        <f t="shared" ref="I67:K67" si="6">+IF((I62-I65)&gt;0,(I62-I65),0)</f>
        <v>11979997</v>
      </c>
      <c r="J67" s="35">
        <f t="shared" si="6"/>
        <v>0</v>
      </c>
      <c r="K67" s="35">
        <f t="shared" si="6"/>
        <v>0</v>
      </c>
    </row>
    <row r="68" spans="1:11" x14ac:dyDescent="0.2">
      <c r="A68" s="230" t="s">
        <v>172</v>
      </c>
      <c r="B68" s="230"/>
      <c r="C68" s="230"/>
      <c r="D68" s="230"/>
      <c r="E68" s="230"/>
      <c r="F68" s="230"/>
      <c r="G68" s="18">
        <v>185</v>
      </c>
      <c r="H68" s="35">
        <f>+IF((H62-H65)&lt;0,(H62-H65),0)</f>
        <v>0</v>
      </c>
      <c r="I68" s="35">
        <f t="shared" ref="I68:K68" si="7">+IF((I62-I65)&lt;0,(I62-I65),0)</f>
        <v>0</v>
      </c>
      <c r="J68" s="35">
        <f t="shared" si="7"/>
        <v>-4152571</v>
      </c>
      <c r="K68" s="35">
        <f t="shared" si="7"/>
        <v>-4152571</v>
      </c>
    </row>
    <row r="69" spans="1:11" x14ac:dyDescent="0.2">
      <c r="A69" s="226" t="s">
        <v>173</v>
      </c>
      <c r="B69" s="226"/>
      <c r="C69" s="226"/>
      <c r="D69" s="226"/>
      <c r="E69" s="226"/>
      <c r="F69" s="226"/>
      <c r="G69" s="240"/>
      <c r="H69" s="240"/>
      <c r="I69" s="240"/>
      <c r="J69" s="241"/>
      <c r="K69" s="241"/>
    </row>
    <row r="70" spans="1:11" ht="22.15" customHeight="1" x14ac:dyDescent="0.2">
      <c r="A70" s="243" t="s">
        <v>174</v>
      </c>
      <c r="B70" s="243"/>
      <c r="C70" s="243"/>
      <c r="D70" s="243"/>
      <c r="E70" s="243"/>
      <c r="F70" s="243"/>
      <c r="G70" s="18">
        <v>186</v>
      </c>
      <c r="H70" s="35">
        <f>H71-H72</f>
        <v>0</v>
      </c>
      <c r="I70" s="35">
        <f>I71-I72</f>
        <v>0</v>
      </c>
      <c r="J70" s="35">
        <f>J71-J72</f>
        <v>0</v>
      </c>
      <c r="K70" s="35">
        <f>K71-K72</f>
        <v>0</v>
      </c>
    </row>
    <row r="71" spans="1:11" x14ac:dyDescent="0.2">
      <c r="A71" s="244" t="s">
        <v>175</v>
      </c>
      <c r="B71" s="244"/>
      <c r="C71" s="244"/>
      <c r="D71" s="244"/>
      <c r="E71" s="244"/>
      <c r="F71" s="244"/>
      <c r="G71" s="13">
        <v>187</v>
      </c>
      <c r="H71" s="31">
        <v>0</v>
      </c>
      <c r="I71" s="31">
        <v>0</v>
      </c>
      <c r="J71" s="31">
        <v>0</v>
      </c>
      <c r="K71" s="31">
        <v>0</v>
      </c>
    </row>
    <row r="72" spans="1:11" x14ac:dyDescent="0.2">
      <c r="A72" s="244" t="s">
        <v>176</v>
      </c>
      <c r="B72" s="244"/>
      <c r="C72" s="244"/>
      <c r="D72" s="244"/>
      <c r="E72" s="244"/>
      <c r="F72" s="244"/>
      <c r="G72" s="13">
        <v>188</v>
      </c>
      <c r="H72" s="31">
        <v>0</v>
      </c>
      <c r="I72" s="31">
        <v>0</v>
      </c>
      <c r="J72" s="31">
        <v>0</v>
      </c>
      <c r="K72" s="31">
        <v>0</v>
      </c>
    </row>
    <row r="73" spans="1:11" x14ac:dyDescent="0.2">
      <c r="A73" s="245" t="s">
        <v>177</v>
      </c>
      <c r="B73" s="245"/>
      <c r="C73" s="245"/>
      <c r="D73" s="245"/>
      <c r="E73" s="245"/>
      <c r="F73" s="245"/>
      <c r="G73" s="13">
        <v>189</v>
      </c>
      <c r="H73" s="31">
        <v>0</v>
      </c>
      <c r="I73" s="31">
        <v>0</v>
      </c>
      <c r="J73" s="31">
        <v>0</v>
      </c>
      <c r="K73" s="31">
        <v>0</v>
      </c>
    </row>
    <row r="74" spans="1:11" x14ac:dyDescent="0.2">
      <c r="A74" s="230" t="s">
        <v>178</v>
      </c>
      <c r="B74" s="230"/>
      <c r="C74" s="230"/>
      <c r="D74" s="230"/>
      <c r="E74" s="230"/>
      <c r="F74" s="230"/>
      <c r="G74" s="18">
        <v>190</v>
      </c>
      <c r="H74" s="70">
        <v>0</v>
      </c>
      <c r="I74" s="70">
        <v>0</v>
      </c>
      <c r="J74" s="70">
        <v>0</v>
      </c>
      <c r="K74" s="70">
        <v>0</v>
      </c>
    </row>
    <row r="75" spans="1:11" x14ac:dyDescent="0.2">
      <c r="A75" s="230" t="s">
        <v>179</v>
      </c>
      <c r="B75" s="230"/>
      <c r="C75" s="230"/>
      <c r="D75" s="230"/>
      <c r="E75" s="230"/>
      <c r="F75" s="230"/>
      <c r="G75" s="18">
        <v>191</v>
      </c>
      <c r="H75" s="70">
        <v>0</v>
      </c>
      <c r="I75" s="70">
        <v>0</v>
      </c>
      <c r="J75" s="70">
        <v>0</v>
      </c>
      <c r="K75" s="70">
        <v>0</v>
      </c>
    </row>
    <row r="76" spans="1:11" x14ac:dyDescent="0.2">
      <c r="A76" s="226" t="s">
        <v>180</v>
      </c>
      <c r="B76" s="226"/>
      <c r="C76" s="226"/>
      <c r="D76" s="226"/>
      <c r="E76" s="226"/>
      <c r="F76" s="226"/>
      <c r="G76" s="240"/>
      <c r="H76" s="240"/>
      <c r="I76" s="240"/>
      <c r="J76" s="241"/>
      <c r="K76" s="241"/>
    </row>
    <row r="77" spans="1:11" x14ac:dyDescent="0.2">
      <c r="A77" s="243" t="s">
        <v>181</v>
      </c>
      <c r="B77" s="243"/>
      <c r="C77" s="243"/>
      <c r="D77" s="243"/>
      <c r="E77" s="243"/>
      <c r="F77" s="243"/>
      <c r="G77" s="18">
        <v>192</v>
      </c>
      <c r="H77" s="70">
        <v>0</v>
      </c>
      <c r="I77" s="70">
        <v>0</v>
      </c>
      <c r="J77" s="70">
        <v>0</v>
      </c>
      <c r="K77" s="70">
        <v>0</v>
      </c>
    </row>
    <row r="78" spans="1:11" x14ac:dyDescent="0.2">
      <c r="A78" s="244" t="s">
        <v>182</v>
      </c>
      <c r="B78" s="244"/>
      <c r="C78" s="244"/>
      <c r="D78" s="244"/>
      <c r="E78" s="244"/>
      <c r="F78" s="244"/>
      <c r="G78" s="13">
        <v>193</v>
      </c>
      <c r="H78" s="31">
        <v>0</v>
      </c>
      <c r="I78" s="31">
        <v>0</v>
      </c>
      <c r="J78" s="31">
        <v>0</v>
      </c>
      <c r="K78" s="31">
        <v>0</v>
      </c>
    </row>
    <row r="79" spans="1:11" x14ac:dyDescent="0.2">
      <c r="A79" s="244" t="s">
        <v>183</v>
      </c>
      <c r="B79" s="244"/>
      <c r="C79" s="244"/>
      <c r="D79" s="244"/>
      <c r="E79" s="244"/>
      <c r="F79" s="244"/>
      <c r="G79" s="13">
        <v>194</v>
      </c>
      <c r="H79" s="31">
        <v>0</v>
      </c>
      <c r="I79" s="31">
        <v>0</v>
      </c>
      <c r="J79" s="31">
        <v>0</v>
      </c>
      <c r="K79" s="31">
        <v>0</v>
      </c>
    </row>
    <row r="80" spans="1:11" x14ac:dyDescent="0.2">
      <c r="A80" s="243" t="s">
        <v>184</v>
      </c>
      <c r="B80" s="243"/>
      <c r="C80" s="243"/>
      <c r="D80" s="243"/>
      <c r="E80" s="243"/>
      <c r="F80" s="243"/>
      <c r="G80" s="18">
        <v>195</v>
      </c>
      <c r="H80" s="70">
        <v>0</v>
      </c>
      <c r="I80" s="70">
        <v>0</v>
      </c>
      <c r="J80" s="70">
        <v>0</v>
      </c>
      <c r="K80" s="70">
        <v>0</v>
      </c>
    </row>
    <row r="81" spans="1:11" x14ac:dyDescent="0.2">
      <c r="A81" s="243" t="s">
        <v>185</v>
      </c>
      <c r="B81" s="243"/>
      <c r="C81" s="243"/>
      <c r="D81" s="243"/>
      <c r="E81" s="243"/>
      <c r="F81" s="243"/>
      <c r="G81" s="18">
        <v>196</v>
      </c>
      <c r="H81" s="70">
        <v>0</v>
      </c>
      <c r="I81" s="70">
        <v>0</v>
      </c>
      <c r="J81" s="70">
        <v>0</v>
      </c>
      <c r="K81" s="70">
        <v>0</v>
      </c>
    </row>
    <row r="82" spans="1:11" x14ac:dyDescent="0.2">
      <c r="A82" s="230" t="s">
        <v>186</v>
      </c>
      <c r="B82" s="230"/>
      <c r="C82" s="230"/>
      <c r="D82" s="230"/>
      <c r="E82" s="230"/>
      <c r="F82" s="230"/>
      <c r="G82" s="18">
        <v>197</v>
      </c>
      <c r="H82" s="70">
        <v>0</v>
      </c>
      <c r="I82" s="70">
        <v>0</v>
      </c>
      <c r="J82" s="70">
        <v>0</v>
      </c>
      <c r="K82" s="70">
        <v>0</v>
      </c>
    </row>
    <row r="83" spans="1:11" x14ac:dyDescent="0.2">
      <c r="A83" s="230" t="s">
        <v>187</v>
      </c>
      <c r="B83" s="230"/>
      <c r="C83" s="230"/>
      <c r="D83" s="230"/>
      <c r="E83" s="230"/>
      <c r="F83" s="230"/>
      <c r="G83" s="18">
        <v>198</v>
      </c>
      <c r="H83" s="70">
        <v>0</v>
      </c>
      <c r="I83" s="70">
        <v>0</v>
      </c>
      <c r="J83" s="70">
        <v>0</v>
      </c>
      <c r="K83" s="70">
        <v>0</v>
      </c>
    </row>
    <row r="84" spans="1:11" x14ac:dyDescent="0.2">
      <c r="A84" s="226" t="s">
        <v>116</v>
      </c>
      <c r="B84" s="226"/>
      <c r="C84" s="226"/>
      <c r="D84" s="226"/>
      <c r="E84" s="226"/>
      <c r="F84" s="226"/>
      <c r="G84" s="240"/>
      <c r="H84" s="240"/>
      <c r="I84" s="240"/>
      <c r="J84" s="241"/>
      <c r="K84" s="241"/>
    </row>
    <row r="85" spans="1:11" x14ac:dyDescent="0.2">
      <c r="A85" s="228" t="s">
        <v>188</v>
      </c>
      <c r="B85" s="228"/>
      <c r="C85" s="228"/>
      <c r="D85" s="228"/>
      <c r="E85" s="228"/>
      <c r="F85" s="228"/>
      <c r="G85" s="18">
        <v>199</v>
      </c>
      <c r="H85" s="36">
        <f>H86+H87</f>
        <v>11979997</v>
      </c>
      <c r="I85" s="36">
        <f>I86+I87</f>
        <v>11979997</v>
      </c>
      <c r="J85" s="36">
        <f>J86+J87</f>
        <v>-4152570</v>
      </c>
      <c r="K85" s="36">
        <f>K86+K87</f>
        <v>-4152570</v>
      </c>
    </row>
    <row r="86" spans="1:11" x14ac:dyDescent="0.2">
      <c r="A86" s="229" t="s">
        <v>189</v>
      </c>
      <c r="B86" s="229"/>
      <c r="C86" s="229"/>
      <c r="D86" s="229"/>
      <c r="E86" s="229"/>
      <c r="F86" s="229"/>
      <c r="G86" s="13">
        <v>200</v>
      </c>
      <c r="H86" s="37">
        <v>11979997</v>
      </c>
      <c r="I86" s="37">
        <v>11979997</v>
      </c>
      <c r="J86" s="37">
        <v>-4152570</v>
      </c>
      <c r="K86" s="37">
        <v>-4152570</v>
      </c>
    </row>
    <row r="87" spans="1:11" x14ac:dyDescent="0.2">
      <c r="A87" s="229" t="s">
        <v>190</v>
      </c>
      <c r="B87" s="229"/>
      <c r="C87" s="229"/>
      <c r="D87" s="229"/>
      <c r="E87" s="229"/>
      <c r="F87" s="229"/>
      <c r="G87" s="13">
        <v>201</v>
      </c>
      <c r="H87" s="31">
        <v>0</v>
      </c>
      <c r="I87" s="31">
        <v>0</v>
      </c>
      <c r="J87" s="31">
        <v>0</v>
      </c>
      <c r="K87" s="31">
        <v>0</v>
      </c>
    </row>
    <row r="88" spans="1:11" x14ac:dyDescent="0.2">
      <c r="A88" s="250" t="s">
        <v>118</v>
      </c>
      <c r="B88" s="250"/>
      <c r="C88" s="250"/>
      <c r="D88" s="250"/>
      <c r="E88" s="250"/>
      <c r="F88" s="250"/>
      <c r="G88" s="251"/>
      <c r="H88" s="251"/>
      <c r="I88" s="251"/>
      <c r="J88" s="241"/>
      <c r="K88" s="241"/>
    </row>
    <row r="89" spans="1:11" x14ac:dyDescent="0.2">
      <c r="A89" s="208" t="s">
        <v>191</v>
      </c>
      <c r="B89" s="208"/>
      <c r="C89" s="208"/>
      <c r="D89" s="208"/>
      <c r="E89" s="208"/>
      <c r="F89" s="208"/>
      <c r="G89" s="13">
        <v>202</v>
      </c>
      <c r="H89" s="37">
        <v>11979997</v>
      </c>
      <c r="I89" s="37">
        <v>11979997</v>
      </c>
      <c r="J89" s="70">
        <v>-4152570</v>
      </c>
      <c r="K89" s="70">
        <v>-4152570</v>
      </c>
    </row>
    <row r="90" spans="1:11" ht="24" customHeight="1" x14ac:dyDescent="0.2">
      <c r="A90" s="253" t="s">
        <v>192</v>
      </c>
      <c r="B90" s="253"/>
      <c r="C90" s="253"/>
      <c r="D90" s="253"/>
      <c r="E90" s="253"/>
      <c r="F90" s="253"/>
      <c r="G90" s="18">
        <v>203</v>
      </c>
      <c r="H90" s="36">
        <f>SUM(H91:H98)</f>
        <v>-1284597</v>
      </c>
      <c r="I90" s="36">
        <f>SUM(I91:I98)</f>
        <v>-1284597</v>
      </c>
      <c r="J90" s="36">
        <f>SUM(J91:J98)</f>
        <v>245016</v>
      </c>
      <c r="K90" s="36">
        <f>SUM(K91:K98)</f>
        <v>245016</v>
      </c>
    </row>
    <row r="91" spans="1:11" x14ac:dyDescent="0.2">
      <c r="A91" s="244" t="s">
        <v>193</v>
      </c>
      <c r="B91" s="244"/>
      <c r="C91" s="244"/>
      <c r="D91" s="244"/>
      <c r="E91" s="244"/>
      <c r="F91" s="244"/>
      <c r="G91" s="13">
        <v>204</v>
      </c>
      <c r="H91" s="37">
        <v>-1284597</v>
      </c>
      <c r="I91" s="37">
        <v>-1284597</v>
      </c>
      <c r="J91" s="37">
        <v>245016</v>
      </c>
      <c r="K91" s="37">
        <v>245016</v>
      </c>
    </row>
    <row r="92" spans="1:11" ht="22.15" customHeight="1" x14ac:dyDescent="0.2">
      <c r="A92" s="244" t="s">
        <v>194</v>
      </c>
      <c r="B92" s="244"/>
      <c r="C92" s="244"/>
      <c r="D92" s="244"/>
      <c r="E92" s="244"/>
      <c r="F92" s="244"/>
      <c r="G92" s="13">
        <v>205</v>
      </c>
      <c r="H92" s="31">
        <v>0</v>
      </c>
      <c r="I92" s="31">
        <v>0</v>
      </c>
      <c r="J92" s="31">
        <v>0</v>
      </c>
      <c r="K92" s="31">
        <v>0</v>
      </c>
    </row>
    <row r="93" spans="1:11" ht="22.15" customHeight="1" x14ac:dyDescent="0.2">
      <c r="A93" s="244" t="s">
        <v>195</v>
      </c>
      <c r="B93" s="244"/>
      <c r="C93" s="244"/>
      <c r="D93" s="244"/>
      <c r="E93" s="244"/>
      <c r="F93" s="244"/>
      <c r="G93" s="13">
        <v>206</v>
      </c>
      <c r="H93" s="31">
        <v>0</v>
      </c>
      <c r="I93" s="31">
        <v>0</v>
      </c>
      <c r="J93" s="31">
        <v>0</v>
      </c>
      <c r="K93" s="31">
        <v>0</v>
      </c>
    </row>
    <row r="94" spans="1:11" ht="22.15" customHeight="1" x14ac:dyDescent="0.2">
      <c r="A94" s="244" t="s">
        <v>196</v>
      </c>
      <c r="B94" s="244"/>
      <c r="C94" s="244"/>
      <c r="D94" s="244"/>
      <c r="E94" s="244"/>
      <c r="F94" s="244"/>
      <c r="G94" s="13">
        <v>207</v>
      </c>
      <c r="H94" s="31">
        <v>0</v>
      </c>
      <c r="I94" s="31">
        <v>0</v>
      </c>
      <c r="J94" s="31">
        <v>0</v>
      </c>
      <c r="K94" s="31">
        <v>0</v>
      </c>
    </row>
    <row r="95" spans="1:11" ht="22.15" customHeight="1" x14ac:dyDescent="0.2">
      <c r="A95" s="244" t="s">
        <v>197</v>
      </c>
      <c r="B95" s="244"/>
      <c r="C95" s="244"/>
      <c r="D95" s="244"/>
      <c r="E95" s="244"/>
      <c r="F95" s="244"/>
      <c r="G95" s="13">
        <v>208</v>
      </c>
      <c r="H95" s="31">
        <v>0</v>
      </c>
      <c r="I95" s="31">
        <v>0</v>
      </c>
      <c r="J95" s="31">
        <v>0</v>
      </c>
      <c r="K95" s="31">
        <v>0</v>
      </c>
    </row>
    <row r="96" spans="1:11" ht="22.15" customHeight="1" x14ac:dyDescent="0.2">
      <c r="A96" s="244" t="s">
        <v>198</v>
      </c>
      <c r="B96" s="244"/>
      <c r="C96" s="244"/>
      <c r="D96" s="244"/>
      <c r="E96" s="244"/>
      <c r="F96" s="244"/>
      <c r="G96" s="13">
        <v>209</v>
      </c>
      <c r="H96" s="31">
        <v>0</v>
      </c>
      <c r="I96" s="31">
        <v>0</v>
      </c>
      <c r="J96" s="31">
        <v>0</v>
      </c>
      <c r="K96" s="31">
        <v>0</v>
      </c>
    </row>
    <row r="97" spans="1:11" x14ac:dyDescent="0.2">
      <c r="A97" s="244" t="s">
        <v>199</v>
      </c>
      <c r="B97" s="244"/>
      <c r="C97" s="244"/>
      <c r="D97" s="244"/>
      <c r="E97" s="244"/>
      <c r="F97" s="244"/>
      <c r="G97" s="13">
        <v>210</v>
      </c>
      <c r="H97" s="31">
        <v>0</v>
      </c>
      <c r="I97" s="31">
        <v>0</v>
      </c>
      <c r="J97" s="31">
        <v>0</v>
      </c>
      <c r="K97" s="31">
        <v>0</v>
      </c>
    </row>
    <row r="98" spans="1:11" x14ac:dyDescent="0.2">
      <c r="A98" s="244" t="s">
        <v>200</v>
      </c>
      <c r="B98" s="244"/>
      <c r="C98" s="244"/>
      <c r="D98" s="244"/>
      <c r="E98" s="244"/>
      <c r="F98" s="244"/>
      <c r="G98" s="13">
        <v>211</v>
      </c>
      <c r="H98" s="31">
        <v>0</v>
      </c>
      <c r="I98" s="31">
        <v>0</v>
      </c>
      <c r="J98" s="31">
        <v>0</v>
      </c>
      <c r="K98" s="31">
        <v>0</v>
      </c>
    </row>
    <row r="99" spans="1:11" x14ac:dyDescent="0.2">
      <c r="A99" s="208" t="s">
        <v>119</v>
      </c>
      <c r="B99" s="208"/>
      <c r="C99" s="208"/>
      <c r="D99" s="208"/>
      <c r="E99" s="208"/>
      <c r="F99" s="208"/>
      <c r="G99" s="13">
        <v>212</v>
      </c>
      <c r="H99" s="31">
        <v>0</v>
      </c>
      <c r="I99" s="31">
        <v>0</v>
      </c>
      <c r="J99" s="31">
        <v>0</v>
      </c>
      <c r="K99" s="31">
        <v>0</v>
      </c>
    </row>
    <row r="100" spans="1:11" ht="22.9" customHeight="1" x14ac:dyDescent="0.2">
      <c r="A100" s="253" t="s">
        <v>201</v>
      </c>
      <c r="B100" s="253"/>
      <c r="C100" s="253"/>
      <c r="D100" s="253"/>
      <c r="E100" s="253"/>
      <c r="F100" s="253"/>
      <c r="G100" s="18">
        <v>213</v>
      </c>
      <c r="H100" s="36">
        <f>H90-H99</f>
        <v>-1284597</v>
      </c>
      <c r="I100" s="36">
        <f>I90-I99</f>
        <v>-1284597</v>
      </c>
      <c r="J100" s="36">
        <f>J90-J99</f>
        <v>245016</v>
      </c>
      <c r="K100" s="36">
        <f>K90-K99</f>
        <v>245016</v>
      </c>
    </row>
    <row r="101" spans="1:11" x14ac:dyDescent="0.2">
      <c r="A101" s="253" t="s">
        <v>202</v>
      </c>
      <c r="B101" s="253"/>
      <c r="C101" s="253"/>
      <c r="D101" s="253"/>
      <c r="E101" s="253"/>
      <c r="F101" s="253"/>
      <c r="G101" s="18">
        <v>214</v>
      </c>
      <c r="H101" s="36">
        <f>H89+H100</f>
        <v>10695400</v>
      </c>
      <c r="I101" s="36">
        <f>I89+I100</f>
        <v>10695400</v>
      </c>
      <c r="J101" s="36">
        <f>J89+J100</f>
        <v>-3907554</v>
      </c>
      <c r="K101" s="36">
        <f>K89+K100</f>
        <v>-3907554</v>
      </c>
    </row>
    <row r="102" spans="1:11" x14ac:dyDescent="0.2">
      <c r="A102" s="226" t="s">
        <v>203</v>
      </c>
      <c r="B102" s="226"/>
      <c r="C102" s="226"/>
      <c r="D102" s="226"/>
      <c r="E102" s="226"/>
      <c r="F102" s="226"/>
      <c r="G102" s="240"/>
      <c r="H102" s="240"/>
      <c r="I102" s="240"/>
      <c r="J102" s="241"/>
      <c r="K102" s="241"/>
    </row>
    <row r="103" spans="1:11" x14ac:dyDescent="0.2">
      <c r="A103" s="228" t="s">
        <v>204</v>
      </c>
      <c r="B103" s="228"/>
      <c r="C103" s="228"/>
      <c r="D103" s="228"/>
      <c r="E103" s="228"/>
      <c r="F103" s="228"/>
      <c r="G103" s="18">
        <v>215</v>
      </c>
      <c r="H103" s="36">
        <f>H104+H105</f>
        <v>10695400</v>
      </c>
      <c r="I103" s="36">
        <f>I104+I105</f>
        <v>10695400</v>
      </c>
      <c r="J103" s="36">
        <f>J104+J105</f>
        <v>-3907554</v>
      </c>
      <c r="K103" s="36">
        <f>K104+K105</f>
        <v>-3907554</v>
      </c>
    </row>
    <row r="104" spans="1:11" x14ac:dyDescent="0.2">
      <c r="A104" s="229" t="s">
        <v>117</v>
      </c>
      <c r="B104" s="229"/>
      <c r="C104" s="229"/>
      <c r="D104" s="229"/>
      <c r="E104" s="229"/>
      <c r="F104" s="229"/>
      <c r="G104" s="13">
        <v>216</v>
      </c>
      <c r="H104" s="37">
        <v>10695269</v>
      </c>
      <c r="I104" s="37">
        <v>10695269</v>
      </c>
      <c r="J104" s="37">
        <v>-3907554</v>
      </c>
      <c r="K104" s="37">
        <v>-3907554</v>
      </c>
    </row>
    <row r="105" spans="1:11" x14ac:dyDescent="0.2">
      <c r="A105" s="229" t="s">
        <v>205</v>
      </c>
      <c r="B105" s="229"/>
      <c r="C105" s="229"/>
      <c r="D105" s="229"/>
      <c r="E105" s="229"/>
      <c r="F105" s="229"/>
      <c r="G105" s="13">
        <v>217</v>
      </c>
      <c r="H105" s="31">
        <v>131</v>
      </c>
      <c r="I105" s="31">
        <v>131</v>
      </c>
      <c r="J105" s="37">
        <v>0</v>
      </c>
      <c r="K105" s="37">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75" right="0.17" top="1" bottom="1" header="0.5" footer="0.5"/>
  <pageSetup paperSize="9" scale="74"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2" zoomScaleNormal="100" zoomScaleSheetLayoutView="100" workbookViewId="0">
      <selection activeCell="H11" sqref="H11"/>
    </sheetView>
  </sheetViews>
  <sheetFormatPr defaultColWidth="9.140625" defaultRowHeight="12.75" x14ac:dyDescent="0.2"/>
  <cols>
    <col min="1" max="7" width="9.140625" style="19"/>
    <col min="8" max="9" width="30.28515625" style="48" customWidth="1"/>
    <col min="10" max="16384" width="9.140625" style="19"/>
  </cols>
  <sheetData>
    <row r="1" spans="1:9" x14ac:dyDescent="0.2">
      <c r="A1" s="254" t="s">
        <v>206</v>
      </c>
      <c r="B1" s="255"/>
      <c r="C1" s="255"/>
      <c r="D1" s="255"/>
      <c r="E1" s="255"/>
      <c r="F1" s="255"/>
      <c r="G1" s="255"/>
      <c r="H1" s="255"/>
      <c r="I1" s="255"/>
    </row>
    <row r="2" spans="1:9" x14ac:dyDescent="0.2">
      <c r="A2" s="246" t="s">
        <v>479</v>
      </c>
      <c r="B2" s="215"/>
      <c r="C2" s="215"/>
      <c r="D2" s="215"/>
      <c r="E2" s="215"/>
      <c r="F2" s="215"/>
      <c r="G2" s="215"/>
      <c r="H2" s="215"/>
      <c r="I2" s="215"/>
    </row>
    <row r="3" spans="1:9" x14ac:dyDescent="0.2">
      <c r="A3" s="263" t="s">
        <v>355</v>
      </c>
      <c r="B3" s="264"/>
      <c r="C3" s="264"/>
      <c r="D3" s="264"/>
      <c r="E3" s="264"/>
      <c r="F3" s="264"/>
      <c r="G3" s="264"/>
      <c r="H3" s="264"/>
      <c r="I3" s="264"/>
    </row>
    <row r="4" spans="1:9" x14ac:dyDescent="0.2">
      <c r="A4" s="259" t="s">
        <v>470</v>
      </c>
      <c r="B4" s="219"/>
      <c r="C4" s="219"/>
      <c r="D4" s="219"/>
      <c r="E4" s="219"/>
      <c r="F4" s="219"/>
      <c r="G4" s="219"/>
      <c r="H4" s="219"/>
      <c r="I4" s="220"/>
    </row>
    <row r="5" spans="1:9" ht="24" thickBot="1" x14ac:dyDescent="0.25">
      <c r="A5" s="271" t="s">
        <v>2</v>
      </c>
      <c r="B5" s="272"/>
      <c r="C5" s="272"/>
      <c r="D5" s="272"/>
      <c r="E5" s="272"/>
      <c r="F5" s="273"/>
      <c r="G5" s="20" t="s">
        <v>107</v>
      </c>
      <c r="H5" s="38" t="s">
        <v>380</v>
      </c>
      <c r="I5" s="38" t="s">
        <v>347</v>
      </c>
    </row>
    <row r="6" spans="1:9" x14ac:dyDescent="0.2">
      <c r="A6" s="274">
        <v>1</v>
      </c>
      <c r="B6" s="275"/>
      <c r="C6" s="275"/>
      <c r="D6" s="275"/>
      <c r="E6" s="275"/>
      <c r="F6" s="276"/>
      <c r="G6" s="21">
        <v>2</v>
      </c>
      <c r="H6" s="39" t="s">
        <v>207</v>
      </c>
      <c r="I6" s="39" t="s">
        <v>208</v>
      </c>
    </row>
    <row r="7" spans="1:9" x14ac:dyDescent="0.2">
      <c r="A7" s="277" t="s">
        <v>209</v>
      </c>
      <c r="B7" s="278"/>
      <c r="C7" s="278"/>
      <c r="D7" s="278"/>
      <c r="E7" s="278"/>
      <c r="F7" s="278"/>
      <c r="G7" s="278"/>
      <c r="H7" s="278"/>
      <c r="I7" s="279"/>
    </row>
    <row r="8" spans="1:9" ht="12.75" customHeight="1" x14ac:dyDescent="0.2">
      <c r="A8" s="280" t="s">
        <v>210</v>
      </c>
      <c r="B8" s="281"/>
      <c r="C8" s="281"/>
      <c r="D8" s="281"/>
      <c r="E8" s="281"/>
      <c r="F8" s="282"/>
      <c r="G8" s="22">
        <v>1</v>
      </c>
      <c r="H8" s="40">
        <f>RDG!H62</f>
        <v>12063759</v>
      </c>
      <c r="I8" s="40">
        <v>-3932248</v>
      </c>
    </row>
    <row r="9" spans="1:9" ht="12.75" customHeight="1" x14ac:dyDescent="0.2">
      <c r="A9" s="268" t="s">
        <v>211</v>
      </c>
      <c r="B9" s="269"/>
      <c r="C9" s="269"/>
      <c r="D9" s="269"/>
      <c r="E9" s="269"/>
      <c r="F9" s="270"/>
      <c r="G9" s="23">
        <v>2</v>
      </c>
      <c r="H9" s="41">
        <f>H10+H11+H12+H13+H14+H15+H16+H17</f>
        <v>-33786355</v>
      </c>
      <c r="I9" s="41">
        <f>I10+I11+I12+I13+I14+I15+I16+I17</f>
        <v>16247669</v>
      </c>
    </row>
    <row r="10" spans="1:9" ht="12.75" customHeight="1" x14ac:dyDescent="0.2">
      <c r="A10" s="260" t="s">
        <v>212</v>
      </c>
      <c r="B10" s="261"/>
      <c r="C10" s="261"/>
      <c r="D10" s="261"/>
      <c r="E10" s="261"/>
      <c r="F10" s="262"/>
      <c r="G10" s="24">
        <v>3</v>
      </c>
      <c r="H10" s="42">
        <v>9351244</v>
      </c>
      <c r="I10" s="42">
        <v>8061919</v>
      </c>
    </row>
    <row r="11" spans="1:9" ht="22.15" customHeight="1" x14ac:dyDescent="0.2">
      <c r="A11" s="260" t="s">
        <v>213</v>
      </c>
      <c r="B11" s="261"/>
      <c r="C11" s="261"/>
      <c r="D11" s="261"/>
      <c r="E11" s="261"/>
      <c r="F11" s="262"/>
      <c r="G11" s="24">
        <v>4</v>
      </c>
      <c r="H11" s="42">
        <v>18678</v>
      </c>
      <c r="I11" s="42">
        <v>0</v>
      </c>
    </row>
    <row r="12" spans="1:9" ht="23.45" customHeight="1" x14ac:dyDescent="0.2">
      <c r="A12" s="260" t="s">
        <v>214</v>
      </c>
      <c r="B12" s="261"/>
      <c r="C12" s="261"/>
      <c r="D12" s="261"/>
      <c r="E12" s="261"/>
      <c r="F12" s="262"/>
      <c r="G12" s="24">
        <v>5</v>
      </c>
      <c r="H12" s="42">
        <v>-47155000</v>
      </c>
      <c r="I12" s="42">
        <v>286024</v>
      </c>
    </row>
    <row r="13" spans="1:9" ht="12.75" customHeight="1" x14ac:dyDescent="0.2">
      <c r="A13" s="260" t="s">
        <v>215</v>
      </c>
      <c r="B13" s="261"/>
      <c r="C13" s="261"/>
      <c r="D13" s="261"/>
      <c r="E13" s="261"/>
      <c r="F13" s="262"/>
      <c r="G13" s="24">
        <v>6</v>
      </c>
      <c r="H13" s="42">
        <v>-223000</v>
      </c>
      <c r="I13" s="42">
        <v>-150027</v>
      </c>
    </row>
    <row r="14" spans="1:9" ht="12.75" customHeight="1" x14ac:dyDescent="0.2">
      <c r="A14" s="260" t="s">
        <v>216</v>
      </c>
      <c r="B14" s="261"/>
      <c r="C14" s="261"/>
      <c r="D14" s="261"/>
      <c r="E14" s="261"/>
      <c r="F14" s="262"/>
      <c r="G14" s="24">
        <v>7</v>
      </c>
      <c r="H14" s="42">
        <v>3636000</v>
      </c>
      <c r="I14" s="42">
        <v>2269362</v>
      </c>
    </row>
    <row r="15" spans="1:9" ht="12.75" customHeight="1" x14ac:dyDescent="0.2">
      <c r="A15" s="260" t="s">
        <v>217</v>
      </c>
      <c r="B15" s="261"/>
      <c r="C15" s="261"/>
      <c r="D15" s="261"/>
      <c r="E15" s="261"/>
      <c r="F15" s="262"/>
      <c r="G15" s="24">
        <v>8</v>
      </c>
      <c r="H15" s="42">
        <v>-30392</v>
      </c>
      <c r="I15" s="42">
        <v>0</v>
      </c>
    </row>
    <row r="16" spans="1:9" ht="12.75" customHeight="1" x14ac:dyDescent="0.2">
      <c r="A16" s="260" t="s">
        <v>218</v>
      </c>
      <c r="B16" s="261"/>
      <c r="C16" s="261"/>
      <c r="D16" s="261"/>
      <c r="E16" s="261"/>
      <c r="F16" s="262"/>
      <c r="G16" s="24">
        <v>9</v>
      </c>
      <c r="H16" s="42">
        <v>616115</v>
      </c>
      <c r="I16" s="42">
        <v>5780391</v>
      </c>
    </row>
    <row r="17" spans="1:9" ht="25.15" customHeight="1" x14ac:dyDescent="0.2">
      <c r="A17" s="260" t="s">
        <v>219</v>
      </c>
      <c r="B17" s="261"/>
      <c r="C17" s="261"/>
      <c r="D17" s="261"/>
      <c r="E17" s="261"/>
      <c r="F17" s="262"/>
      <c r="G17" s="24">
        <v>10</v>
      </c>
      <c r="H17" s="42">
        <v>0</v>
      </c>
      <c r="I17" s="45">
        <v>0</v>
      </c>
    </row>
    <row r="18" spans="1:9" ht="28.15" customHeight="1" x14ac:dyDescent="0.2">
      <c r="A18" s="265" t="s">
        <v>390</v>
      </c>
      <c r="B18" s="266"/>
      <c r="C18" s="266"/>
      <c r="D18" s="266"/>
      <c r="E18" s="266"/>
      <c r="F18" s="267"/>
      <c r="G18" s="23">
        <v>11</v>
      </c>
      <c r="H18" s="41">
        <f>H8+H9</f>
        <v>-21722596</v>
      </c>
      <c r="I18" s="41">
        <f>I8+I9</f>
        <v>12315421</v>
      </c>
    </row>
    <row r="19" spans="1:9" ht="12.75" customHeight="1" x14ac:dyDescent="0.2">
      <c r="A19" s="268" t="s">
        <v>220</v>
      </c>
      <c r="B19" s="269"/>
      <c r="C19" s="269"/>
      <c r="D19" s="269"/>
      <c r="E19" s="269"/>
      <c r="F19" s="270"/>
      <c r="G19" s="23">
        <v>12</v>
      </c>
      <c r="H19" s="41">
        <f>H20+H21+H22+H23</f>
        <v>-36961074</v>
      </c>
      <c r="I19" s="41">
        <f>I20+I21+I22+I23</f>
        <v>-15098206</v>
      </c>
    </row>
    <row r="20" spans="1:9" ht="12.75" customHeight="1" x14ac:dyDescent="0.2">
      <c r="A20" s="260" t="s">
        <v>221</v>
      </c>
      <c r="B20" s="261"/>
      <c r="C20" s="261"/>
      <c r="D20" s="261"/>
      <c r="E20" s="261"/>
      <c r="F20" s="262"/>
      <c r="G20" s="24">
        <v>13</v>
      </c>
      <c r="H20" s="42">
        <v>-41529855</v>
      </c>
      <c r="I20" s="42">
        <v>-15173416</v>
      </c>
    </row>
    <row r="21" spans="1:9" ht="12.75" customHeight="1" x14ac:dyDescent="0.2">
      <c r="A21" s="260" t="s">
        <v>222</v>
      </c>
      <c r="B21" s="261"/>
      <c r="C21" s="261"/>
      <c r="D21" s="261"/>
      <c r="E21" s="261"/>
      <c r="F21" s="262"/>
      <c r="G21" s="24">
        <v>14</v>
      </c>
      <c r="H21" s="42">
        <v>5276932</v>
      </c>
      <c r="I21" s="42">
        <v>-16663547</v>
      </c>
    </row>
    <row r="22" spans="1:9" ht="12.75" customHeight="1" x14ac:dyDescent="0.2">
      <c r="A22" s="260" t="s">
        <v>223</v>
      </c>
      <c r="B22" s="261"/>
      <c r="C22" s="261"/>
      <c r="D22" s="261"/>
      <c r="E22" s="261"/>
      <c r="F22" s="262"/>
      <c r="G22" s="24">
        <v>15</v>
      </c>
      <c r="H22" s="42">
        <v>-7220124</v>
      </c>
      <c r="I22" s="42">
        <v>3451195</v>
      </c>
    </row>
    <row r="23" spans="1:9" ht="12.75" customHeight="1" x14ac:dyDescent="0.2">
      <c r="A23" s="260" t="s">
        <v>224</v>
      </c>
      <c r="B23" s="261"/>
      <c r="C23" s="261"/>
      <c r="D23" s="261"/>
      <c r="E23" s="261"/>
      <c r="F23" s="262"/>
      <c r="G23" s="24">
        <v>16</v>
      </c>
      <c r="H23" s="42">
        <v>6511973</v>
      </c>
      <c r="I23" s="42">
        <v>13287562</v>
      </c>
    </row>
    <row r="24" spans="1:9" ht="12.75" customHeight="1" x14ac:dyDescent="0.2">
      <c r="A24" s="265" t="s">
        <v>225</v>
      </c>
      <c r="B24" s="266"/>
      <c r="C24" s="266"/>
      <c r="D24" s="266"/>
      <c r="E24" s="266"/>
      <c r="F24" s="267"/>
      <c r="G24" s="23">
        <v>17</v>
      </c>
      <c r="H24" s="41">
        <f>H18+H19</f>
        <v>-58683670</v>
      </c>
      <c r="I24" s="41">
        <f>I18+I19</f>
        <v>-2782785</v>
      </c>
    </row>
    <row r="25" spans="1:9" ht="12.75" customHeight="1" x14ac:dyDescent="0.2">
      <c r="A25" s="256" t="s">
        <v>226</v>
      </c>
      <c r="B25" s="257"/>
      <c r="C25" s="257"/>
      <c r="D25" s="257"/>
      <c r="E25" s="257"/>
      <c r="F25" s="258"/>
      <c r="G25" s="24">
        <v>18</v>
      </c>
      <c r="H25" s="45">
        <v>-693651</v>
      </c>
      <c r="I25" s="42">
        <v>-1933352</v>
      </c>
    </row>
    <row r="26" spans="1:9" ht="12.75" customHeight="1" x14ac:dyDescent="0.2">
      <c r="A26" s="256" t="s">
        <v>227</v>
      </c>
      <c r="B26" s="257"/>
      <c r="C26" s="257"/>
      <c r="D26" s="257"/>
      <c r="E26" s="257"/>
      <c r="F26" s="258"/>
      <c r="G26" s="24">
        <v>19</v>
      </c>
      <c r="H26" s="45">
        <v>-1431000</v>
      </c>
      <c r="I26" s="42">
        <v>-6021909</v>
      </c>
    </row>
    <row r="27" spans="1:9" ht="25.9" customHeight="1" x14ac:dyDescent="0.2">
      <c r="A27" s="283" t="s">
        <v>228</v>
      </c>
      <c r="B27" s="284"/>
      <c r="C27" s="284"/>
      <c r="D27" s="284"/>
      <c r="E27" s="284"/>
      <c r="F27" s="285"/>
      <c r="G27" s="25">
        <v>20</v>
      </c>
      <c r="H27" s="43">
        <f>H24+H25+H26</f>
        <v>-60808321</v>
      </c>
      <c r="I27" s="43">
        <f>I24+I25+I26</f>
        <v>-10738046</v>
      </c>
    </row>
    <row r="28" spans="1:9" x14ac:dyDescent="0.2">
      <c r="A28" s="277" t="s">
        <v>229</v>
      </c>
      <c r="B28" s="278"/>
      <c r="C28" s="278"/>
      <c r="D28" s="278"/>
      <c r="E28" s="278"/>
      <c r="F28" s="278"/>
      <c r="G28" s="278"/>
      <c r="H28" s="278"/>
      <c r="I28" s="279"/>
    </row>
    <row r="29" spans="1:9" ht="30.6" customHeight="1" x14ac:dyDescent="0.2">
      <c r="A29" s="280" t="s">
        <v>230</v>
      </c>
      <c r="B29" s="281"/>
      <c r="C29" s="281"/>
      <c r="D29" s="281"/>
      <c r="E29" s="281"/>
      <c r="F29" s="282"/>
      <c r="G29" s="22">
        <v>21</v>
      </c>
      <c r="H29" s="44">
        <v>12500</v>
      </c>
      <c r="I29" s="44">
        <v>4518</v>
      </c>
    </row>
    <row r="30" spans="1:9" ht="12.75" customHeight="1" x14ac:dyDescent="0.2">
      <c r="A30" s="256" t="s">
        <v>231</v>
      </c>
      <c r="B30" s="257"/>
      <c r="C30" s="257"/>
      <c r="D30" s="257"/>
      <c r="E30" s="257"/>
      <c r="F30" s="258"/>
      <c r="G30" s="24">
        <v>22</v>
      </c>
      <c r="H30" s="45">
        <v>108703000</v>
      </c>
      <c r="I30" s="45">
        <v>0</v>
      </c>
    </row>
    <row r="31" spans="1:9" ht="12.75" customHeight="1" x14ac:dyDescent="0.2">
      <c r="A31" s="256" t="s">
        <v>232</v>
      </c>
      <c r="B31" s="257"/>
      <c r="C31" s="257"/>
      <c r="D31" s="257"/>
      <c r="E31" s="257"/>
      <c r="F31" s="258"/>
      <c r="G31" s="24">
        <v>23</v>
      </c>
      <c r="H31" s="45">
        <v>131000</v>
      </c>
      <c r="I31" s="45">
        <v>327</v>
      </c>
    </row>
    <row r="32" spans="1:9" ht="12.75" customHeight="1" x14ac:dyDescent="0.2">
      <c r="A32" s="256" t="s">
        <v>233</v>
      </c>
      <c r="B32" s="257"/>
      <c r="C32" s="257"/>
      <c r="D32" s="257"/>
      <c r="E32" s="257"/>
      <c r="F32" s="258"/>
      <c r="G32" s="24">
        <v>24</v>
      </c>
      <c r="H32" s="45">
        <v>0</v>
      </c>
      <c r="I32" s="45">
        <v>0</v>
      </c>
    </row>
    <row r="33" spans="1:9" ht="12.75" customHeight="1" x14ac:dyDescent="0.2">
      <c r="A33" s="256" t="s">
        <v>234</v>
      </c>
      <c r="B33" s="257"/>
      <c r="C33" s="257"/>
      <c r="D33" s="257"/>
      <c r="E33" s="257"/>
      <c r="F33" s="258"/>
      <c r="G33" s="24">
        <v>25</v>
      </c>
      <c r="H33" s="45">
        <v>1617842</v>
      </c>
      <c r="I33" s="45">
        <v>187500</v>
      </c>
    </row>
    <row r="34" spans="1:9" ht="12.75" customHeight="1" x14ac:dyDescent="0.2">
      <c r="A34" s="256" t="s">
        <v>235</v>
      </c>
      <c r="B34" s="257"/>
      <c r="C34" s="257"/>
      <c r="D34" s="257"/>
      <c r="E34" s="257"/>
      <c r="F34" s="258"/>
      <c r="G34" s="24">
        <v>26</v>
      </c>
      <c r="H34" s="45">
        <v>0</v>
      </c>
      <c r="I34" s="45">
        <v>0</v>
      </c>
    </row>
    <row r="35" spans="1:9" ht="26.45" customHeight="1" x14ac:dyDescent="0.2">
      <c r="A35" s="265" t="s">
        <v>236</v>
      </c>
      <c r="B35" s="266"/>
      <c r="C35" s="266"/>
      <c r="D35" s="266"/>
      <c r="E35" s="266"/>
      <c r="F35" s="267"/>
      <c r="G35" s="23">
        <v>27</v>
      </c>
      <c r="H35" s="46">
        <f>H29+H30+H31+H32+H33+H34</f>
        <v>110464342</v>
      </c>
      <c r="I35" s="46">
        <f>I29+I30+I31+I32+I33+I34</f>
        <v>192345</v>
      </c>
    </row>
    <row r="36" spans="1:9" ht="22.9" customHeight="1" x14ac:dyDescent="0.2">
      <c r="A36" s="256" t="s">
        <v>237</v>
      </c>
      <c r="B36" s="257"/>
      <c r="C36" s="257"/>
      <c r="D36" s="257"/>
      <c r="E36" s="257"/>
      <c r="F36" s="258"/>
      <c r="G36" s="24">
        <v>28</v>
      </c>
      <c r="H36" s="45">
        <v>-9383000</v>
      </c>
      <c r="I36" s="45">
        <v>-4511405</v>
      </c>
    </row>
    <row r="37" spans="1:9" ht="12.75" customHeight="1" x14ac:dyDescent="0.2">
      <c r="A37" s="256" t="s">
        <v>238</v>
      </c>
      <c r="B37" s="257"/>
      <c r="C37" s="257"/>
      <c r="D37" s="257"/>
      <c r="E37" s="257"/>
      <c r="F37" s="258"/>
      <c r="G37" s="24">
        <v>29</v>
      </c>
      <c r="H37" s="45">
        <v>0</v>
      </c>
      <c r="I37" s="45">
        <v>0</v>
      </c>
    </row>
    <row r="38" spans="1:9" ht="12.75" customHeight="1" x14ac:dyDescent="0.2">
      <c r="A38" s="256" t="s">
        <v>239</v>
      </c>
      <c r="B38" s="257"/>
      <c r="C38" s="257"/>
      <c r="D38" s="257"/>
      <c r="E38" s="257"/>
      <c r="F38" s="258"/>
      <c r="G38" s="24">
        <v>30</v>
      </c>
      <c r="H38" s="45">
        <v>0</v>
      </c>
      <c r="I38" s="45">
        <v>-1680707</v>
      </c>
    </row>
    <row r="39" spans="1:9" ht="12.75" customHeight="1" x14ac:dyDescent="0.2">
      <c r="A39" s="256" t="s">
        <v>240</v>
      </c>
      <c r="B39" s="257"/>
      <c r="C39" s="257"/>
      <c r="D39" s="257"/>
      <c r="E39" s="257"/>
      <c r="F39" s="258"/>
      <c r="G39" s="24">
        <v>31</v>
      </c>
      <c r="H39" s="45">
        <v>0</v>
      </c>
      <c r="I39" s="45">
        <v>0</v>
      </c>
    </row>
    <row r="40" spans="1:9" ht="12.75" customHeight="1" x14ac:dyDescent="0.2">
      <c r="A40" s="256" t="s">
        <v>241</v>
      </c>
      <c r="B40" s="257"/>
      <c r="C40" s="257"/>
      <c r="D40" s="257"/>
      <c r="E40" s="257"/>
      <c r="F40" s="258"/>
      <c r="G40" s="24">
        <v>32</v>
      </c>
      <c r="H40" s="45">
        <v>-6138220</v>
      </c>
      <c r="I40" s="45">
        <v>0</v>
      </c>
    </row>
    <row r="41" spans="1:9" ht="24" customHeight="1" x14ac:dyDescent="0.2">
      <c r="A41" s="265" t="s">
        <v>242</v>
      </c>
      <c r="B41" s="266"/>
      <c r="C41" s="266"/>
      <c r="D41" s="266"/>
      <c r="E41" s="266"/>
      <c r="F41" s="267"/>
      <c r="G41" s="23">
        <v>33</v>
      </c>
      <c r="H41" s="46">
        <f>H36+H37+H38+H39+H40</f>
        <v>-15521220</v>
      </c>
      <c r="I41" s="46">
        <f>I36+I37+I38+I39+I40</f>
        <v>-6192112</v>
      </c>
    </row>
    <row r="42" spans="1:9" ht="29.45" customHeight="1" x14ac:dyDescent="0.2">
      <c r="A42" s="283" t="s">
        <v>243</v>
      </c>
      <c r="B42" s="284"/>
      <c r="C42" s="284"/>
      <c r="D42" s="284"/>
      <c r="E42" s="284"/>
      <c r="F42" s="285"/>
      <c r="G42" s="25">
        <v>34</v>
      </c>
      <c r="H42" s="47">
        <f>H35+H41</f>
        <v>94943122</v>
      </c>
      <c r="I42" s="47">
        <f>I35+I41</f>
        <v>-5999767</v>
      </c>
    </row>
    <row r="43" spans="1:9" x14ac:dyDescent="0.2">
      <c r="A43" s="277" t="s">
        <v>244</v>
      </c>
      <c r="B43" s="278"/>
      <c r="C43" s="278"/>
      <c r="D43" s="278"/>
      <c r="E43" s="278"/>
      <c r="F43" s="278"/>
      <c r="G43" s="278"/>
      <c r="H43" s="278"/>
      <c r="I43" s="279"/>
    </row>
    <row r="44" spans="1:9" ht="12.75" customHeight="1" x14ac:dyDescent="0.2">
      <c r="A44" s="280" t="s">
        <v>245</v>
      </c>
      <c r="B44" s="281"/>
      <c r="C44" s="281"/>
      <c r="D44" s="281"/>
      <c r="E44" s="281"/>
      <c r="F44" s="282"/>
      <c r="G44" s="22">
        <v>35</v>
      </c>
      <c r="H44" s="45">
        <v>0</v>
      </c>
      <c r="I44" s="45">
        <v>0</v>
      </c>
    </row>
    <row r="45" spans="1:9" ht="25.15" customHeight="1" x14ac:dyDescent="0.2">
      <c r="A45" s="256" t="s">
        <v>246</v>
      </c>
      <c r="B45" s="257"/>
      <c r="C45" s="257"/>
      <c r="D45" s="257"/>
      <c r="E45" s="257"/>
      <c r="F45" s="258"/>
      <c r="G45" s="24">
        <v>36</v>
      </c>
      <c r="H45" s="45">
        <v>0</v>
      </c>
      <c r="I45" s="45">
        <v>0</v>
      </c>
    </row>
    <row r="46" spans="1:9" ht="12.75" customHeight="1" x14ac:dyDescent="0.2">
      <c r="A46" s="256" t="s">
        <v>247</v>
      </c>
      <c r="B46" s="257"/>
      <c r="C46" s="257"/>
      <c r="D46" s="257"/>
      <c r="E46" s="257"/>
      <c r="F46" s="258"/>
      <c r="G46" s="24">
        <v>37</v>
      </c>
      <c r="H46" s="45">
        <v>24894000</v>
      </c>
      <c r="I46" s="45">
        <v>9713670</v>
      </c>
    </row>
    <row r="47" spans="1:9" ht="12.75" customHeight="1" x14ac:dyDescent="0.2">
      <c r="A47" s="256" t="s">
        <v>248</v>
      </c>
      <c r="B47" s="257"/>
      <c r="C47" s="257"/>
      <c r="D47" s="257"/>
      <c r="E47" s="257"/>
      <c r="F47" s="258"/>
      <c r="G47" s="24">
        <v>38</v>
      </c>
      <c r="H47" s="45">
        <v>0</v>
      </c>
      <c r="I47" s="45">
        <v>0</v>
      </c>
    </row>
    <row r="48" spans="1:9" ht="22.15" customHeight="1" x14ac:dyDescent="0.2">
      <c r="A48" s="265" t="s">
        <v>249</v>
      </c>
      <c r="B48" s="266"/>
      <c r="C48" s="266"/>
      <c r="D48" s="266"/>
      <c r="E48" s="266"/>
      <c r="F48" s="267"/>
      <c r="G48" s="23">
        <v>39</v>
      </c>
      <c r="H48" s="46">
        <f>H44+H45+H46+H47</f>
        <v>24894000</v>
      </c>
      <c r="I48" s="46">
        <f>I44+I45+I46+I47</f>
        <v>9713670</v>
      </c>
    </row>
    <row r="49" spans="1:9" ht="24.6" customHeight="1" x14ac:dyDescent="0.2">
      <c r="A49" s="256" t="s">
        <v>389</v>
      </c>
      <c r="B49" s="257"/>
      <c r="C49" s="257"/>
      <c r="D49" s="257"/>
      <c r="E49" s="257"/>
      <c r="F49" s="258"/>
      <c r="G49" s="24">
        <v>40</v>
      </c>
      <c r="H49" s="45">
        <v>-73133000</v>
      </c>
      <c r="I49" s="45">
        <v>-2118996</v>
      </c>
    </row>
    <row r="50" spans="1:9" ht="12.75" customHeight="1" x14ac:dyDescent="0.2">
      <c r="A50" s="256" t="s">
        <v>250</v>
      </c>
      <c r="B50" s="257"/>
      <c r="C50" s="257"/>
      <c r="D50" s="257"/>
      <c r="E50" s="257"/>
      <c r="F50" s="258"/>
      <c r="G50" s="24">
        <v>41</v>
      </c>
      <c r="H50" s="45">
        <v>0</v>
      </c>
      <c r="I50" s="45">
        <v>0</v>
      </c>
    </row>
    <row r="51" spans="1:9" ht="12.75" customHeight="1" x14ac:dyDescent="0.2">
      <c r="A51" s="256" t="s">
        <v>251</v>
      </c>
      <c r="B51" s="257"/>
      <c r="C51" s="257"/>
      <c r="D51" s="257"/>
      <c r="E51" s="257"/>
      <c r="F51" s="258"/>
      <c r="G51" s="24">
        <v>42</v>
      </c>
      <c r="H51" s="45">
        <v>-3775000</v>
      </c>
      <c r="I51" s="45">
        <v>-1823005</v>
      </c>
    </row>
    <row r="52" spans="1:9" ht="22.9" customHeight="1" x14ac:dyDescent="0.2">
      <c r="A52" s="256" t="s">
        <v>252</v>
      </c>
      <c r="B52" s="257"/>
      <c r="C52" s="257"/>
      <c r="D52" s="257"/>
      <c r="E52" s="257"/>
      <c r="F52" s="258"/>
      <c r="G52" s="24">
        <v>43</v>
      </c>
      <c r="H52" s="45">
        <v>0</v>
      </c>
      <c r="I52" s="45">
        <v>0</v>
      </c>
    </row>
    <row r="53" spans="1:9" ht="12.75" customHeight="1" x14ac:dyDescent="0.2">
      <c r="A53" s="256" t="s">
        <v>253</v>
      </c>
      <c r="B53" s="257"/>
      <c r="C53" s="257"/>
      <c r="D53" s="257"/>
      <c r="E53" s="257"/>
      <c r="F53" s="258"/>
      <c r="G53" s="24">
        <v>44</v>
      </c>
      <c r="H53" s="45">
        <v>-1202000</v>
      </c>
      <c r="I53" s="45">
        <v>-137442</v>
      </c>
    </row>
    <row r="54" spans="1:9" ht="30.6" customHeight="1" x14ac:dyDescent="0.2">
      <c r="A54" s="265" t="s">
        <v>254</v>
      </c>
      <c r="B54" s="266"/>
      <c r="C54" s="266"/>
      <c r="D54" s="266"/>
      <c r="E54" s="266"/>
      <c r="F54" s="267"/>
      <c r="G54" s="23">
        <v>45</v>
      </c>
      <c r="H54" s="46">
        <f>H49+H50+H51+H52+H53</f>
        <v>-78110000</v>
      </c>
      <c r="I54" s="46">
        <f>I49+I50+I51+I52+I53</f>
        <v>-4079443</v>
      </c>
    </row>
    <row r="55" spans="1:9" ht="29.45" customHeight="1" x14ac:dyDescent="0.2">
      <c r="A55" s="286" t="s">
        <v>255</v>
      </c>
      <c r="B55" s="287"/>
      <c r="C55" s="287"/>
      <c r="D55" s="287"/>
      <c r="E55" s="287"/>
      <c r="F55" s="288"/>
      <c r="G55" s="23">
        <v>46</v>
      </c>
      <c r="H55" s="46">
        <f>H48+H54</f>
        <v>-53216000</v>
      </c>
      <c r="I55" s="46">
        <f>I48+I54</f>
        <v>5634227</v>
      </c>
    </row>
    <row r="56" spans="1:9" x14ac:dyDescent="0.2">
      <c r="A56" s="256" t="s">
        <v>256</v>
      </c>
      <c r="B56" s="257"/>
      <c r="C56" s="257"/>
      <c r="D56" s="257"/>
      <c r="E56" s="257"/>
      <c r="F56" s="258"/>
      <c r="G56" s="24">
        <v>47</v>
      </c>
      <c r="H56" s="45">
        <v>0</v>
      </c>
      <c r="I56" s="45">
        <v>0</v>
      </c>
    </row>
    <row r="57" spans="1:9" ht="26.45" customHeight="1" x14ac:dyDescent="0.2">
      <c r="A57" s="286" t="s">
        <v>257</v>
      </c>
      <c r="B57" s="287"/>
      <c r="C57" s="287"/>
      <c r="D57" s="287"/>
      <c r="E57" s="287"/>
      <c r="F57" s="288"/>
      <c r="G57" s="23">
        <v>48</v>
      </c>
      <c r="H57" s="46">
        <f>H27+H42+H55+H56</f>
        <v>-19081199</v>
      </c>
      <c r="I57" s="46">
        <f>I27+I42+I55+I56</f>
        <v>-11103586</v>
      </c>
    </row>
    <row r="58" spans="1:9" x14ac:dyDescent="0.2">
      <c r="A58" s="289" t="s">
        <v>258</v>
      </c>
      <c r="B58" s="290"/>
      <c r="C58" s="290"/>
      <c r="D58" s="290"/>
      <c r="E58" s="290"/>
      <c r="F58" s="291"/>
      <c r="G58" s="24">
        <v>49</v>
      </c>
      <c r="H58" s="45">
        <v>66179291</v>
      </c>
      <c r="I58" s="45">
        <v>61519308</v>
      </c>
    </row>
    <row r="59" spans="1:9" ht="31.15" customHeight="1" x14ac:dyDescent="0.2">
      <c r="A59" s="283" t="s">
        <v>259</v>
      </c>
      <c r="B59" s="284"/>
      <c r="C59" s="284"/>
      <c r="D59" s="284"/>
      <c r="E59" s="284"/>
      <c r="F59" s="285"/>
      <c r="G59" s="25">
        <v>50</v>
      </c>
      <c r="H59" s="47">
        <f>H57+H58</f>
        <v>47098092</v>
      </c>
      <c r="I59" s="47">
        <f>I57+I58</f>
        <v>50415722</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H50" sqref="H50:I50"/>
    </sheetView>
  </sheetViews>
  <sheetFormatPr defaultRowHeight="12.75" x14ac:dyDescent="0.2"/>
  <cols>
    <col min="1" max="7" width="9.140625" style="15"/>
    <col min="8" max="9" width="22.140625" style="34" customWidth="1"/>
    <col min="10" max="10" width="12" style="15" bestFit="1" customWidth="1"/>
    <col min="11" max="11" width="10.28515625" style="15" bestFit="1" customWidth="1"/>
    <col min="12" max="12" width="12.28515625" style="15" bestFit="1" customWidth="1"/>
    <col min="13" max="263" width="9.140625" style="15"/>
    <col min="264" max="265" width="9.85546875" style="15" bestFit="1" customWidth="1"/>
    <col min="266" max="266" width="12" style="15" bestFit="1" customWidth="1"/>
    <col min="267" max="267" width="10.28515625" style="15" bestFit="1" customWidth="1"/>
    <col min="268" max="268" width="12.28515625" style="15" bestFit="1" customWidth="1"/>
    <col min="269" max="519" width="9.140625" style="15"/>
    <col min="520" max="521" width="9.85546875" style="15" bestFit="1" customWidth="1"/>
    <col min="522" max="522" width="12" style="15" bestFit="1" customWidth="1"/>
    <col min="523" max="523" width="10.28515625" style="15" bestFit="1" customWidth="1"/>
    <col min="524" max="524" width="12.28515625" style="15" bestFit="1" customWidth="1"/>
    <col min="525" max="775" width="9.140625" style="15"/>
    <col min="776" max="777" width="9.85546875" style="15" bestFit="1" customWidth="1"/>
    <col min="778" max="778" width="12" style="15" bestFit="1" customWidth="1"/>
    <col min="779" max="779" width="10.28515625" style="15" bestFit="1" customWidth="1"/>
    <col min="780" max="780" width="12.28515625" style="15" bestFit="1" customWidth="1"/>
    <col min="781" max="1031" width="9.140625" style="15"/>
    <col min="1032" max="1033" width="9.85546875" style="15" bestFit="1" customWidth="1"/>
    <col min="1034" max="1034" width="12" style="15" bestFit="1" customWidth="1"/>
    <col min="1035" max="1035" width="10.28515625" style="15" bestFit="1" customWidth="1"/>
    <col min="1036" max="1036" width="12.28515625" style="15" bestFit="1" customWidth="1"/>
    <col min="1037" max="1287" width="9.140625" style="15"/>
    <col min="1288" max="1289" width="9.85546875" style="15" bestFit="1" customWidth="1"/>
    <col min="1290" max="1290" width="12" style="15" bestFit="1" customWidth="1"/>
    <col min="1291" max="1291" width="10.28515625" style="15" bestFit="1" customWidth="1"/>
    <col min="1292" max="1292" width="12.28515625" style="15" bestFit="1" customWidth="1"/>
    <col min="1293" max="1543" width="9.140625" style="15"/>
    <col min="1544" max="1545" width="9.85546875" style="15" bestFit="1" customWidth="1"/>
    <col min="1546" max="1546" width="12" style="15" bestFit="1" customWidth="1"/>
    <col min="1547" max="1547" width="10.28515625" style="15" bestFit="1" customWidth="1"/>
    <col min="1548" max="1548" width="12.28515625" style="15" bestFit="1" customWidth="1"/>
    <col min="1549" max="1799" width="9.140625" style="15"/>
    <col min="1800" max="1801" width="9.85546875" style="15" bestFit="1" customWidth="1"/>
    <col min="1802" max="1802" width="12" style="15" bestFit="1" customWidth="1"/>
    <col min="1803" max="1803" width="10.28515625" style="15" bestFit="1" customWidth="1"/>
    <col min="1804" max="1804" width="12.28515625" style="15" bestFit="1" customWidth="1"/>
    <col min="1805" max="2055" width="9.140625" style="15"/>
    <col min="2056" max="2057" width="9.85546875" style="15" bestFit="1" customWidth="1"/>
    <col min="2058" max="2058" width="12" style="15" bestFit="1" customWidth="1"/>
    <col min="2059" max="2059" width="10.28515625" style="15" bestFit="1" customWidth="1"/>
    <col min="2060" max="2060" width="12.28515625" style="15" bestFit="1" customWidth="1"/>
    <col min="2061" max="2311" width="9.140625" style="15"/>
    <col min="2312" max="2313" width="9.85546875" style="15" bestFit="1" customWidth="1"/>
    <col min="2314" max="2314" width="12" style="15" bestFit="1" customWidth="1"/>
    <col min="2315" max="2315" width="10.28515625" style="15" bestFit="1" customWidth="1"/>
    <col min="2316" max="2316" width="12.28515625" style="15" bestFit="1" customWidth="1"/>
    <col min="2317" max="2567" width="9.140625" style="15"/>
    <col min="2568" max="2569" width="9.85546875" style="15" bestFit="1" customWidth="1"/>
    <col min="2570" max="2570" width="12" style="15" bestFit="1" customWidth="1"/>
    <col min="2571" max="2571" width="10.28515625" style="15" bestFit="1" customWidth="1"/>
    <col min="2572" max="2572" width="12.28515625" style="15" bestFit="1" customWidth="1"/>
    <col min="2573" max="2823" width="9.140625" style="15"/>
    <col min="2824" max="2825" width="9.85546875" style="15" bestFit="1" customWidth="1"/>
    <col min="2826" max="2826" width="12" style="15" bestFit="1" customWidth="1"/>
    <col min="2827" max="2827" width="10.28515625" style="15" bestFit="1" customWidth="1"/>
    <col min="2828" max="2828" width="12.28515625" style="15" bestFit="1" customWidth="1"/>
    <col min="2829" max="3079" width="9.140625" style="15"/>
    <col min="3080" max="3081" width="9.85546875" style="15" bestFit="1" customWidth="1"/>
    <col min="3082" max="3082" width="12" style="15" bestFit="1" customWidth="1"/>
    <col min="3083" max="3083" width="10.28515625" style="15" bestFit="1" customWidth="1"/>
    <col min="3084" max="3084" width="12.28515625" style="15" bestFit="1" customWidth="1"/>
    <col min="3085" max="3335" width="9.140625" style="15"/>
    <col min="3336" max="3337" width="9.85546875" style="15" bestFit="1" customWidth="1"/>
    <col min="3338" max="3338" width="12" style="15" bestFit="1" customWidth="1"/>
    <col min="3339" max="3339" width="10.28515625" style="15" bestFit="1" customWidth="1"/>
    <col min="3340" max="3340" width="12.28515625" style="15" bestFit="1" customWidth="1"/>
    <col min="3341" max="3591" width="9.140625" style="15"/>
    <col min="3592" max="3593" width="9.85546875" style="15" bestFit="1" customWidth="1"/>
    <col min="3594" max="3594" width="12" style="15" bestFit="1" customWidth="1"/>
    <col min="3595" max="3595" width="10.28515625" style="15" bestFit="1" customWidth="1"/>
    <col min="3596" max="3596" width="12.28515625" style="15" bestFit="1" customWidth="1"/>
    <col min="3597" max="3847" width="9.140625" style="15"/>
    <col min="3848" max="3849" width="9.85546875" style="15" bestFit="1" customWidth="1"/>
    <col min="3850" max="3850" width="12" style="15" bestFit="1" customWidth="1"/>
    <col min="3851" max="3851" width="10.28515625" style="15" bestFit="1" customWidth="1"/>
    <col min="3852" max="3852" width="12.28515625" style="15" bestFit="1" customWidth="1"/>
    <col min="3853" max="4103" width="9.140625" style="15"/>
    <col min="4104" max="4105" width="9.85546875" style="15" bestFit="1" customWidth="1"/>
    <col min="4106" max="4106" width="12" style="15" bestFit="1" customWidth="1"/>
    <col min="4107" max="4107" width="10.28515625" style="15" bestFit="1" customWidth="1"/>
    <col min="4108" max="4108" width="12.28515625" style="15" bestFit="1" customWidth="1"/>
    <col min="4109" max="4359" width="9.140625" style="15"/>
    <col min="4360" max="4361" width="9.85546875" style="15" bestFit="1" customWidth="1"/>
    <col min="4362" max="4362" width="12" style="15" bestFit="1" customWidth="1"/>
    <col min="4363" max="4363" width="10.28515625" style="15" bestFit="1" customWidth="1"/>
    <col min="4364" max="4364" width="12.28515625" style="15" bestFit="1" customWidth="1"/>
    <col min="4365" max="4615" width="9.140625" style="15"/>
    <col min="4616" max="4617" width="9.85546875" style="15" bestFit="1" customWidth="1"/>
    <col min="4618" max="4618" width="12" style="15" bestFit="1" customWidth="1"/>
    <col min="4619" max="4619" width="10.28515625" style="15" bestFit="1" customWidth="1"/>
    <col min="4620" max="4620" width="12.28515625" style="15" bestFit="1" customWidth="1"/>
    <col min="4621" max="4871" width="9.140625" style="15"/>
    <col min="4872" max="4873" width="9.85546875" style="15" bestFit="1" customWidth="1"/>
    <col min="4874" max="4874" width="12" style="15" bestFit="1" customWidth="1"/>
    <col min="4875" max="4875" width="10.28515625" style="15" bestFit="1" customWidth="1"/>
    <col min="4876" max="4876" width="12.28515625" style="15" bestFit="1" customWidth="1"/>
    <col min="4877" max="5127" width="9.140625" style="15"/>
    <col min="5128" max="5129" width="9.85546875" style="15" bestFit="1" customWidth="1"/>
    <col min="5130" max="5130" width="12" style="15" bestFit="1" customWidth="1"/>
    <col min="5131" max="5131" width="10.28515625" style="15" bestFit="1" customWidth="1"/>
    <col min="5132" max="5132" width="12.28515625" style="15" bestFit="1" customWidth="1"/>
    <col min="5133" max="5383" width="9.140625" style="15"/>
    <col min="5384" max="5385" width="9.85546875" style="15" bestFit="1" customWidth="1"/>
    <col min="5386" max="5386" width="12" style="15" bestFit="1" customWidth="1"/>
    <col min="5387" max="5387" width="10.28515625" style="15" bestFit="1" customWidth="1"/>
    <col min="5388" max="5388" width="12.28515625" style="15" bestFit="1" customWidth="1"/>
    <col min="5389" max="5639" width="9.140625" style="15"/>
    <col min="5640" max="5641" width="9.85546875" style="15" bestFit="1" customWidth="1"/>
    <col min="5642" max="5642" width="12" style="15" bestFit="1" customWidth="1"/>
    <col min="5643" max="5643" width="10.28515625" style="15" bestFit="1" customWidth="1"/>
    <col min="5644" max="5644" width="12.28515625" style="15" bestFit="1" customWidth="1"/>
    <col min="5645" max="5895" width="9.140625" style="15"/>
    <col min="5896" max="5897" width="9.85546875" style="15" bestFit="1" customWidth="1"/>
    <col min="5898" max="5898" width="12" style="15" bestFit="1" customWidth="1"/>
    <col min="5899" max="5899" width="10.28515625" style="15" bestFit="1" customWidth="1"/>
    <col min="5900" max="5900" width="12.28515625" style="15" bestFit="1" customWidth="1"/>
    <col min="5901" max="6151" width="9.140625" style="15"/>
    <col min="6152" max="6153" width="9.85546875" style="15" bestFit="1" customWidth="1"/>
    <col min="6154" max="6154" width="12" style="15" bestFit="1" customWidth="1"/>
    <col min="6155" max="6155" width="10.28515625" style="15" bestFit="1" customWidth="1"/>
    <col min="6156" max="6156" width="12.28515625" style="15" bestFit="1" customWidth="1"/>
    <col min="6157" max="6407" width="9.140625" style="15"/>
    <col min="6408" max="6409" width="9.85546875" style="15" bestFit="1" customWidth="1"/>
    <col min="6410" max="6410" width="12" style="15" bestFit="1" customWidth="1"/>
    <col min="6411" max="6411" width="10.28515625" style="15" bestFit="1" customWidth="1"/>
    <col min="6412" max="6412" width="12.28515625" style="15" bestFit="1" customWidth="1"/>
    <col min="6413" max="6663" width="9.140625" style="15"/>
    <col min="6664" max="6665" width="9.85546875" style="15" bestFit="1" customWidth="1"/>
    <col min="6666" max="6666" width="12" style="15" bestFit="1" customWidth="1"/>
    <col min="6667" max="6667" width="10.28515625" style="15" bestFit="1" customWidth="1"/>
    <col min="6668" max="6668" width="12.28515625" style="15" bestFit="1" customWidth="1"/>
    <col min="6669" max="6919" width="9.140625" style="15"/>
    <col min="6920" max="6921" width="9.85546875" style="15" bestFit="1" customWidth="1"/>
    <col min="6922" max="6922" width="12" style="15" bestFit="1" customWidth="1"/>
    <col min="6923" max="6923" width="10.28515625" style="15" bestFit="1" customWidth="1"/>
    <col min="6924" max="6924" width="12.28515625" style="15" bestFit="1" customWidth="1"/>
    <col min="6925" max="7175" width="9.140625" style="15"/>
    <col min="7176" max="7177" width="9.85546875" style="15" bestFit="1" customWidth="1"/>
    <col min="7178" max="7178" width="12" style="15" bestFit="1" customWidth="1"/>
    <col min="7179" max="7179" width="10.28515625" style="15" bestFit="1" customWidth="1"/>
    <col min="7180" max="7180" width="12.28515625" style="15" bestFit="1" customWidth="1"/>
    <col min="7181" max="7431" width="9.140625" style="15"/>
    <col min="7432" max="7433" width="9.85546875" style="15" bestFit="1" customWidth="1"/>
    <col min="7434" max="7434" width="12" style="15" bestFit="1" customWidth="1"/>
    <col min="7435" max="7435" width="10.28515625" style="15" bestFit="1" customWidth="1"/>
    <col min="7436" max="7436" width="12.28515625" style="15" bestFit="1" customWidth="1"/>
    <col min="7437" max="7687" width="9.140625" style="15"/>
    <col min="7688" max="7689" width="9.85546875" style="15" bestFit="1" customWidth="1"/>
    <col min="7690" max="7690" width="12" style="15" bestFit="1" customWidth="1"/>
    <col min="7691" max="7691" width="10.28515625" style="15" bestFit="1" customWidth="1"/>
    <col min="7692" max="7692" width="12.28515625" style="15" bestFit="1" customWidth="1"/>
    <col min="7693" max="7943" width="9.140625" style="15"/>
    <col min="7944" max="7945" width="9.85546875" style="15" bestFit="1" customWidth="1"/>
    <col min="7946" max="7946" width="12" style="15" bestFit="1" customWidth="1"/>
    <col min="7947" max="7947" width="10.28515625" style="15" bestFit="1" customWidth="1"/>
    <col min="7948" max="7948" width="12.28515625" style="15" bestFit="1" customWidth="1"/>
    <col min="7949" max="8199" width="9.140625" style="15"/>
    <col min="8200" max="8201" width="9.85546875" style="15" bestFit="1" customWidth="1"/>
    <col min="8202" max="8202" width="12" style="15" bestFit="1" customWidth="1"/>
    <col min="8203" max="8203" width="10.28515625" style="15" bestFit="1" customWidth="1"/>
    <col min="8204" max="8204" width="12.28515625" style="15" bestFit="1" customWidth="1"/>
    <col min="8205" max="8455" width="9.140625" style="15"/>
    <col min="8456" max="8457" width="9.85546875" style="15" bestFit="1" customWidth="1"/>
    <col min="8458" max="8458" width="12" style="15" bestFit="1" customWidth="1"/>
    <col min="8459" max="8459" width="10.28515625" style="15" bestFit="1" customWidth="1"/>
    <col min="8460" max="8460" width="12.28515625" style="15" bestFit="1" customWidth="1"/>
    <col min="8461" max="8711" width="9.140625" style="15"/>
    <col min="8712" max="8713" width="9.85546875" style="15" bestFit="1" customWidth="1"/>
    <col min="8714" max="8714" width="12" style="15" bestFit="1" customWidth="1"/>
    <col min="8715" max="8715" width="10.28515625" style="15" bestFit="1" customWidth="1"/>
    <col min="8716" max="8716" width="12.28515625" style="15" bestFit="1" customWidth="1"/>
    <col min="8717" max="8967" width="9.140625" style="15"/>
    <col min="8968" max="8969" width="9.85546875" style="15" bestFit="1" customWidth="1"/>
    <col min="8970" max="8970" width="12" style="15" bestFit="1" customWidth="1"/>
    <col min="8971" max="8971" width="10.28515625" style="15" bestFit="1" customWidth="1"/>
    <col min="8972" max="8972" width="12.28515625" style="15" bestFit="1" customWidth="1"/>
    <col min="8973" max="9223" width="9.140625" style="15"/>
    <col min="9224" max="9225" width="9.85546875" style="15" bestFit="1" customWidth="1"/>
    <col min="9226" max="9226" width="12" style="15" bestFit="1" customWidth="1"/>
    <col min="9227" max="9227" width="10.28515625" style="15" bestFit="1" customWidth="1"/>
    <col min="9228" max="9228" width="12.28515625" style="15" bestFit="1" customWidth="1"/>
    <col min="9229" max="9479" width="9.140625" style="15"/>
    <col min="9480" max="9481" width="9.85546875" style="15" bestFit="1" customWidth="1"/>
    <col min="9482" max="9482" width="12" style="15" bestFit="1" customWidth="1"/>
    <col min="9483" max="9483" width="10.28515625" style="15" bestFit="1" customWidth="1"/>
    <col min="9484" max="9484" width="12.28515625" style="15" bestFit="1" customWidth="1"/>
    <col min="9485" max="9735" width="9.140625" style="15"/>
    <col min="9736" max="9737" width="9.85546875" style="15" bestFit="1" customWidth="1"/>
    <col min="9738" max="9738" width="12" style="15" bestFit="1" customWidth="1"/>
    <col min="9739" max="9739" width="10.28515625" style="15" bestFit="1" customWidth="1"/>
    <col min="9740" max="9740" width="12.28515625" style="15" bestFit="1" customWidth="1"/>
    <col min="9741" max="9991" width="9.140625" style="15"/>
    <col min="9992" max="9993" width="9.85546875" style="15" bestFit="1" customWidth="1"/>
    <col min="9994" max="9994" width="12" style="15" bestFit="1" customWidth="1"/>
    <col min="9995" max="9995" width="10.28515625" style="15" bestFit="1" customWidth="1"/>
    <col min="9996" max="9996" width="12.28515625" style="15" bestFit="1" customWidth="1"/>
    <col min="9997" max="10247" width="9.140625" style="15"/>
    <col min="10248" max="10249" width="9.85546875" style="15" bestFit="1" customWidth="1"/>
    <col min="10250" max="10250" width="12" style="15" bestFit="1" customWidth="1"/>
    <col min="10251" max="10251" width="10.28515625" style="15" bestFit="1" customWidth="1"/>
    <col min="10252" max="10252" width="12.28515625" style="15" bestFit="1" customWidth="1"/>
    <col min="10253" max="10503" width="9.140625" style="15"/>
    <col min="10504" max="10505" width="9.85546875" style="15" bestFit="1" customWidth="1"/>
    <col min="10506" max="10506" width="12" style="15" bestFit="1" customWidth="1"/>
    <col min="10507" max="10507" width="10.28515625" style="15" bestFit="1" customWidth="1"/>
    <col min="10508" max="10508" width="12.28515625" style="15" bestFit="1" customWidth="1"/>
    <col min="10509" max="10759" width="9.140625" style="15"/>
    <col min="10760" max="10761" width="9.85546875" style="15" bestFit="1" customWidth="1"/>
    <col min="10762" max="10762" width="12" style="15" bestFit="1" customWidth="1"/>
    <col min="10763" max="10763" width="10.28515625" style="15" bestFit="1" customWidth="1"/>
    <col min="10764" max="10764" width="12.28515625" style="15" bestFit="1" customWidth="1"/>
    <col min="10765" max="11015" width="9.140625" style="15"/>
    <col min="11016" max="11017" width="9.85546875" style="15" bestFit="1" customWidth="1"/>
    <col min="11018" max="11018" width="12" style="15" bestFit="1" customWidth="1"/>
    <col min="11019" max="11019" width="10.28515625" style="15" bestFit="1" customWidth="1"/>
    <col min="11020" max="11020" width="12.28515625" style="15" bestFit="1" customWidth="1"/>
    <col min="11021" max="11271" width="9.140625" style="15"/>
    <col min="11272" max="11273" width="9.85546875" style="15" bestFit="1" customWidth="1"/>
    <col min="11274" max="11274" width="12" style="15" bestFit="1" customWidth="1"/>
    <col min="11275" max="11275" width="10.28515625" style="15" bestFit="1" customWidth="1"/>
    <col min="11276" max="11276" width="12.28515625" style="15" bestFit="1" customWidth="1"/>
    <col min="11277" max="11527" width="9.140625" style="15"/>
    <col min="11528" max="11529" width="9.85546875" style="15" bestFit="1" customWidth="1"/>
    <col min="11530" max="11530" width="12" style="15" bestFit="1" customWidth="1"/>
    <col min="11531" max="11531" width="10.28515625" style="15" bestFit="1" customWidth="1"/>
    <col min="11532" max="11532" width="12.28515625" style="15" bestFit="1" customWidth="1"/>
    <col min="11533" max="11783" width="9.140625" style="15"/>
    <col min="11784" max="11785" width="9.85546875" style="15" bestFit="1" customWidth="1"/>
    <col min="11786" max="11786" width="12" style="15" bestFit="1" customWidth="1"/>
    <col min="11787" max="11787" width="10.28515625" style="15" bestFit="1" customWidth="1"/>
    <col min="11788" max="11788" width="12.28515625" style="15" bestFit="1" customWidth="1"/>
    <col min="11789" max="12039" width="9.140625" style="15"/>
    <col min="12040" max="12041" width="9.85546875" style="15" bestFit="1" customWidth="1"/>
    <col min="12042" max="12042" width="12" style="15" bestFit="1" customWidth="1"/>
    <col min="12043" max="12043" width="10.28515625" style="15" bestFit="1" customWidth="1"/>
    <col min="12044" max="12044" width="12.28515625" style="15" bestFit="1" customWidth="1"/>
    <col min="12045" max="12295" width="9.140625" style="15"/>
    <col min="12296" max="12297" width="9.85546875" style="15" bestFit="1" customWidth="1"/>
    <col min="12298" max="12298" width="12" style="15" bestFit="1" customWidth="1"/>
    <col min="12299" max="12299" width="10.28515625" style="15" bestFit="1" customWidth="1"/>
    <col min="12300" max="12300" width="12.28515625" style="15" bestFit="1" customWidth="1"/>
    <col min="12301" max="12551" width="9.140625" style="15"/>
    <col min="12552" max="12553" width="9.85546875" style="15" bestFit="1" customWidth="1"/>
    <col min="12554" max="12554" width="12" style="15" bestFit="1" customWidth="1"/>
    <col min="12555" max="12555" width="10.28515625" style="15" bestFit="1" customWidth="1"/>
    <col min="12556" max="12556" width="12.28515625" style="15" bestFit="1" customWidth="1"/>
    <col min="12557" max="12807" width="9.140625" style="15"/>
    <col min="12808" max="12809" width="9.85546875" style="15" bestFit="1" customWidth="1"/>
    <col min="12810" max="12810" width="12" style="15" bestFit="1" customWidth="1"/>
    <col min="12811" max="12811" width="10.28515625" style="15" bestFit="1" customWidth="1"/>
    <col min="12812" max="12812" width="12.28515625" style="15" bestFit="1" customWidth="1"/>
    <col min="12813" max="13063" width="9.140625" style="15"/>
    <col min="13064" max="13065" width="9.85546875" style="15" bestFit="1" customWidth="1"/>
    <col min="13066" max="13066" width="12" style="15" bestFit="1" customWidth="1"/>
    <col min="13067" max="13067" width="10.28515625" style="15" bestFit="1" customWidth="1"/>
    <col min="13068" max="13068" width="12.28515625" style="15" bestFit="1" customWidth="1"/>
    <col min="13069" max="13319" width="9.140625" style="15"/>
    <col min="13320" max="13321" width="9.85546875" style="15" bestFit="1" customWidth="1"/>
    <col min="13322" max="13322" width="12" style="15" bestFit="1" customWidth="1"/>
    <col min="13323" max="13323" width="10.28515625" style="15" bestFit="1" customWidth="1"/>
    <col min="13324" max="13324" width="12.28515625" style="15" bestFit="1" customWidth="1"/>
    <col min="13325" max="13575" width="9.140625" style="15"/>
    <col min="13576" max="13577" width="9.85546875" style="15" bestFit="1" customWidth="1"/>
    <col min="13578" max="13578" width="12" style="15" bestFit="1" customWidth="1"/>
    <col min="13579" max="13579" width="10.28515625" style="15" bestFit="1" customWidth="1"/>
    <col min="13580" max="13580" width="12.28515625" style="15" bestFit="1" customWidth="1"/>
    <col min="13581" max="13831" width="9.140625" style="15"/>
    <col min="13832" max="13833" width="9.85546875" style="15" bestFit="1" customWidth="1"/>
    <col min="13834" max="13834" width="12" style="15" bestFit="1" customWidth="1"/>
    <col min="13835" max="13835" width="10.28515625" style="15" bestFit="1" customWidth="1"/>
    <col min="13836" max="13836" width="12.28515625" style="15" bestFit="1" customWidth="1"/>
    <col min="13837" max="14087" width="9.140625" style="15"/>
    <col min="14088" max="14089" width="9.85546875" style="15" bestFit="1" customWidth="1"/>
    <col min="14090" max="14090" width="12" style="15" bestFit="1" customWidth="1"/>
    <col min="14091" max="14091" width="10.28515625" style="15" bestFit="1" customWidth="1"/>
    <col min="14092" max="14092" width="12.28515625" style="15" bestFit="1" customWidth="1"/>
    <col min="14093" max="14343" width="9.140625" style="15"/>
    <col min="14344" max="14345" width="9.85546875" style="15" bestFit="1" customWidth="1"/>
    <col min="14346" max="14346" width="12" style="15" bestFit="1" customWidth="1"/>
    <col min="14347" max="14347" width="10.28515625" style="15" bestFit="1" customWidth="1"/>
    <col min="14348" max="14348" width="12.28515625" style="15" bestFit="1" customWidth="1"/>
    <col min="14349" max="14599" width="9.140625" style="15"/>
    <col min="14600" max="14601" width="9.85546875" style="15" bestFit="1" customWidth="1"/>
    <col min="14602" max="14602" width="12" style="15" bestFit="1" customWidth="1"/>
    <col min="14603" max="14603" width="10.28515625" style="15" bestFit="1" customWidth="1"/>
    <col min="14604" max="14604" width="12.28515625" style="15" bestFit="1" customWidth="1"/>
    <col min="14605" max="14855" width="9.140625" style="15"/>
    <col min="14856" max="14857" width="9.85546875" style="15" bestFit="1" customWidth="1"/>
    <col min="14858" max="14858" width="12" style="15" bestFit="1" customWidth="1"/>
    <col min="14859" max="14859" width="10.28515625" style="15" bestFit="1" customWidth="1"/>
    <col min="14860" max="14860" width="12.28515625" style="15" bestFit="1" customWidth="1"/>
    <col min="14861" max="15111" width="9.140625" style="15"/>
    <col min="15112" max="15113" width="9.85546875" style="15" bestFit="1" customWidth="1"/>
    <col min="15114" max="15114" width="12" style="15" bestFit="1" customWidth="1"/>
    <col min="15115" max="15115" width="10.28515625" style="15" bestFit="1" customWidth="1"/>
    <col min="15116" max="15116" width="12.28515625" style="15" bestFit="1" customWidth="1"/>
    <col min="15117" max="15367" width="9.140625" style="15"/>
    <col min="15368" max="15369" width="9.85546875" style="15" bestFit="1" customWidth="1"/>
    <col min="15370" max="15370" width="12" style="15" bestFit="1" customWidth="1"/>
    <col min="15371" max="15371" width="10.28515625" style="15" bestFit="1" customWidth="1"/>
    <col min="15372" max="15372" width="12.28515625" style="15" bestFit="1" customWidth="1"/>
    <col min="15373" max="15623" width="9.140625" style="15"/>
    <col min="15624" max="15625" width="9.85546875" style="15" bestFit="1" customWidth="1"/>
    <col min="15626" max="15626" width="12" style="15" bestFit="1" customWidth="1"/>
    <col min="15627" max="15627" width="10.28515625" style="15" bestFit="1" customWidth="1"/>
    <col min="15628" max="15628" width="12.28515625" style="15" bestFit="1" customWidth="1"/>
    <col min="15629" max="15879" width="9.140625" style="15"/>
    <col min="15880" max="15881" width="9.85546875" style="15" bestFit="1" customWidth="1"/>
    <col min="15882" max="15882" width="12" style="15" bestFit="1" customWidth="1"/>
    <col min="15883" max="15883" width="10.28515625" style="15" bestFit="1" customWidth="1"/>
    <col min="15884" max="15884" width="12.28515625" style="15" bestFit="1" customWidth="1"/>
    <col min="15885" max="16135" width="9.140625" style="15"/>
    <col min="16136" max="16137" width="9.85546875" style="15" bestFit="1" customWidth="1"/>
    <col min="16138" max="16138" width="12" style="15" bestFit="1" customWidth="1"/>
    <col min="16139" max="16139" width="10.28515625" style="15" bestFit="1" customWidth="1"/>
    <col min="16140" max="16140" width="12.28515625" style="15" bestFit="1" customWidth="1"/>
    <col min="16141" max="16384" width="9.140625" style="15"/>
  </cols>
  <sheetData>
    <row r="1" spans="1:9" ht="12.75" customHeight="1" x14ac:dyDescent="0.2">
      <c r="A1" s="254" t="s">
        <v>260</v>
      </c>
      <c r="B1" s="255"/>
      <c r="C1" s="255"/>
      <c r="D1" s="255"/>
      <c r="E1" s="255"/>
      <c r="F1" s="255"/>
      <c r="G1" s="255"/>
      <c r="H1" s="255"/>
      <c r="I1" s="255"/>
    </row>
    <row r="2" spans="1:9" ht="12.75" customHeight="1" x14ac:dyDescent="0.2">
      <c r="A2" s="246" t="s">
        <v>412</v>
      </c>
      <c r="B2" s="215"/>
      <c r="C2" s="215"/>
      <c r="D2" s="215"/>
      <c r="E2" s="215"/>
      <c r="F2" s="215"/>
      <c r="G2" s="215"/>
      <c r="H2" s="215"/>
      <c r="I2" s="215"/>
    </row>
    <row r="3" spans="1:9" x14ac:dyDescent="0.2">
      <c r="A3" s="301" t="s">
        <v>355</v>
      </c>
      <c r="B3" s="302"/>
      <c r="C3" s="302"/>
      <c r="D3" s="302"/>
      <c r="E3" s="302"/>
      <c r="F3" s="302"/>
      <c r="G3" s="302"/>
      <c r="H3" s="302"/>
      <c r="I3" s="302"/>
    </row>
    <row r="4" spans="1:9" x14ac:dyDescent="0.2">
      <c r="A4" s="259" t="s">
        <v>413</v>
      </c>
      <c r="B4" s="219"/>
      <c r="C4" s="219"/>
      <c r="D4" s="219"/>
      <c r="E4" s="219"/>
      <c r="F4" s="219"/>
      <c r="G4" s="219"/>
      <c r="H4" s="219"/>
      <c r="I4" s="220"/>
    </row>
    <row r="5" spans="1:9" ht="24" thickBot="1" x14ac:dyDescent="0.25">
      <c r="A5" s="271" t="s">
        <v>2</v>
      </c>
      <c r="B5" s="272"/>
      <c r="C5" s="272"/>
      <c r="D5" s="272"/>
      <c r="E5" s="272"/>
      <c r="F5" s="273"/>
      <c r="G5" s="20" t="s">
        <v>107</v>
      </c>
      <c r="H5" s="38" t="s">
        <v>380</v>
      </c>
      <c r="I5" s="38" t="s">
        <v>347</v>
      </c>
    </row>
    <row r="6" spans="1:9" x14ac:dyDescent="0.2">
      <c r="A6" s="274">
        <v>1</v>
      </c>
      <c r="B6" s="275"/>
      <c r="C6" s="275"/>
      <c r="D6" s="275"/>
      <c r="E6" s="275"/>
      <c r="F6" s="276"/>
      <c r="G6" s="26">
        <v>2</v>
      </c>
      <c r="H6" s="39" t="s">
        <v>207</v>
      </c>
      <c r="I6" s="39" t="s">
        <v>208</v>
      </c>
    </row>
    <row r="7" spans="1:9" x14ac:dyDescent="0.2">
      <c r="A7" s="296" t="s">
        <v>209</v>
      </c>
      <c r="B7" s="297"/>
      <c r="C7" s="297"/>
      <c r="D7" s="297"/>
      <c r="E7" s="297"/>
      <c r="F7" s="297"/>
      <c r="G7" s="297"/>
      <c r="H7" s="297"/>
      <c r="I7" s="298"/>
    </row>
    <row r="8" spans="1:9" x14ac:dyDescent="0.2">
      <c r="A8" s="300" t="s">
        <v>261</v>
      </c>
      <c r="B8" s="300"/>
      <c r="C8" s="300"/>
      <c r="D8" s="300"/>
      <c r="E8" s="300"/>
      <c r="F8" s="300"/>
      <c r="G8" s="27">
        <v>1</v>
      </c>
      <c r="H8" s="49">
        <v>0</v>
      </c>
      <c r="I8" s="49">
        <v>0</v>
      </c>
    </row>
    <row r="9" spans="1:9" x14ac:dyDescent="0.2">
      <c r="A9" s="293" t="s">
        <v>262</v>
      </c>
      <c r="B9" s="293"/>
      <c r="C9" s="293"/>
      <c r="D9" s="293"/>
      <c r="E9" s="293"/>
      <c r="F9" s="293"/>
      <c r="G9" s="28">
        <v>2</v>
      </c>
      <c r="H9" s="49">
        <v>0</v>
      </c>
      <c r="I9" s="49">
        <v>0</v>
      </c>
    </row>
    <row r="10" spans="1:9" x14ac:dyDescent="0.2">
      <c r="A10" s="293" t="s">
        <v>263</v>
      </c>
      <c r="B10" s="293"/>
      <c r="C10" s="293"/>
      <c r="D10" s="293"/>
      <c r="E10" s="293"/>
      <c r="F10" s="293"/>
      <c r="G10" s="28">
        <v>3</v>
      </c>
      <c r="H10" s="49">
        <v>0</v>
      </c>
      <c r="I10" s="49">
        <v>0</v>
      </c>
    </row>
    <row r="11" spans="1:9" x14ac:dyDescent="0.2">
      <c r="A11" s="293" t="s">
        <v>264</v>
      </c>
      <c r="B11" s="293"/>
      <c r="C11" s="293"/>
      <c r="D11" s="293"/>
      <c r="E11" s="293"/>
      <c r="F11" s="293"/>
      <c r="G11" s="28">
        <v>4</v>
      </c>
      <c r="H11" s="49">
        <v>0</v>
      </c>
      <c r="I11" s="49">
        <v>0</v>
      </c>
    </row>
    <row r="12" spans="1:9" x14ac:dyDescent="0.2">
      <c r="A12" s="293" t="s">
        <v>265</v>
      </c>
      <c r="B12" s="293"/>
      <c r="C12" s="293"/>
      <c r="D12" s="293"/>
      <c r="E12" s="293"/>
      <c r="F12" s="293"/>
      <c r="G12" s="28">
        <v>5</v>
      </c>
      <c r="H12" s="49">
        <v>0</v>
      </c>
      <c r="I12" s="49">
        <v>0</v>
      </c>
    </row>
    <row r="13" spans="1:9" x14ac:dyDescent="0.2">
      <c r="A13" s="293" t="s">
        <v>266</v>
      </c>
      <c r="B13" s="293"/>
      <c r="C13" s="293"/>
      <c r="D13" s="293"/>
      <c r="E13" s="293"/>
      <c r="F13" s="293"/>
      <c r="G13" s="28">
        <v>6</v>
      </c>
      <c r="H13" s="49">
        <v>0</v>
      </c>
      <c r="I13" s="49">
        <v>0</v>
      </c>
    </row>
    <row r="14" spans="1:9" x14ac:dyDescent="0.2">
      <c r="A14" s="293" t="s">
        <v>267</v>
      </c>
      <c r="B14" s="293"/>
      <c r="C14" s="293"/>
      <c r="D14" s="293"/>
      <c r="E14" s="293"/>
      <c r="F14" s="293"/>
      <c r="G14" s="28">
        <v>7</v>
      </c>
      <c r="H14" s="49">
        <v>0</v>
      </c>
      <c r="I14" s="49">
        <v>0</v>
      </c>
    </row>
    <row r="15" spans="1:9" x14ac:dyDescent="0.2">
      <c r="A15" s="293" t="s">
        <v>268</v>
      </c>
      <c r="B15" s="293"/>
      <c r="C15" s="293"/>
      <c r="D15" s="293"/>
      <c r="E15" s="293"/>
      <c r="F15" s="293"/>
      <c r="G15" s="28">
        <v>8</v>
      </c>
      <c r="H15" s="49">
        <v>0</v>
      </c>
      <c r="I15" s="49">
        <v>0</v>
      </c>
    </row>
    <row r="16" spans="1:9" x14ac:dyDescent="0.2">
      <c r="A16" s="294" t="s">
        <v>269</v>
      </c>
      <c r="B16" s="294"/>
      <c r="C16" s="294"/>
      <c r="D16" s="294"/>
      <c r="E16" s="294"/>
      <c r="F16" s="294"/>
      <c r="G16" s="29">
        <v>9</v>
      </c>
      <c r="H16" s="50">
        <f>SUM(H8:H15)</f>
        <v>0</v>
      </c>
      <c r="I16" s="50">
        <f>SUM(I8:I15)</f>
        <v>0</v>
      </c>
    </row>
    <row r="17" spans="1:9" x14ac:dyDescent="0.2">
      <c r="A17" s="293" t="s">
        <v>270</v>
      </c>
      <c r="B17" s="293"/>
      <c r="C17" s="293"/>
      <c r="D17" s="293"/>
      <c r="E17" s="293"/>
      <c r="F17" s="293"/>
      <c r="G17" s="28">
        <v>10</v>
      </c>
      <c r="H17" s="49">
        <v>0</v>
      </c>
      <c r="I17" s="49">
        <v>0</v>
      </c>
    </row>
    <row r="18" spans="1:9" x14ac:dyDescent="0.2">
      <c r="A18" s="293" t="s">
        <v>271</v>
      </c>
      <c r="B18" s="293"/>
      <c r="C18" s="293"/>
      <c r="D18" s="293"/>
      <c r="E18" s="293"/>
      <c r="F18" s="293"/>
      <c r="G18" s="28">
        <v>11</v>
      </c>
      <c r="H18" s="49">
        <v>0</v>
      </c>
      <c r="I18" s="49">
        <v>0</v>
      </c>
    </row>
    <row r="19" spans="1:9" ht="27.6" customHeight="1" x14ac:dyDescent="0.2">
      <c r="A19" s="299" t="s">
        <v>272</v>
      </c>
      <c r="B19" s="299"/>
      <c r="C19" s="299"/>
      <c r="D19" s="299"/>
      <c r="E19" s="299"/>
      <c r="F19" s="299"/>
      <c r="G19" s="30">
        <v>12</v>
      </c>
      <c r="H19" s="51">
        <f>H16+H17+H18</f>
        <v>0</v>
      </c>
      <c r="I19" s="51">
        <f>I16+I17+I18</f>
        <v>0</v>
      </c>
    </row>
    <row r="20" spans="1:9" x14ac:dyDescent="0.2">
      <c r="A20" s="296" t="s">
        <v>229</v>
      </c>
      <c r="B20" s="297"/>
      <c r="C20" s="297"/>
      <c r="D20" s="297"/>
      <c r="E20" s="297"/>
      <c r="F20" s="297"/>
      <c r="G20" s="297"/>
      <c r="H20" s="297"/>
      <c r="I20" s="298"/>
    </row>
    <row r="21" spans="1:9" ht="26.45" customHeight="1" x14ac:dyDescent="0.2">
      <c r="A21" s="300" t="s">
        <v>273</v>
      </c>
      <c r="B21" s="300"/>
      <c r="C21" s="300"/>
      <c r="D21" s="300"/>
      <c r="E21" s="300"/>
      <c r="F21" s="300"/>
      <c r="G21" s="27">
        <v>13</v>
      </c>
      <c r="H21" s="49">
        <v>0</v>
      </c>
      <c r="I21" s="49">
        <v>0</v>
      </c>
    </row>
    <row r="22" spans="1:9" x14ac:dyDescent="0.2">
      <c r="A22" s="293" t="s">
        <v>274</v>
      </c>
      <c r="B22" s="293"/>
      <c r="C22" s="293"/>
      <c r="D22" s="293"/>
      <c r="E22" s="293"/>
      <c r="F22" s="293"/>
      <c r="G22" s="28">
        <v>14</v>
      </c>
      <c r="H22" s="49">
        <v>0</v>
      </c>
      <c r="I22" s="49">
        <v>0</v>
      </c>
    </row>
    <row r="23" spans="1:9" x14ac:dyDescent="0.2">
      <c r="A23" s="293" t="s">
        <v>275</v>
      </c>
      <c r="B23" s="293"/>
      <c r="C23" s="293"/>
      <c r="D23" s="293"/>
      <c r="E23" s="293"/>
      <c r="F23" s="293"/>
      <c r="G23" s="28">
        <v>15</v>
      </c>
      <c r="H23" s="49">
        <v>0</v>
      </c>
      <c r="I23" s="49">
        <v>0</v>
      </c>
    </row>
    <row r="24" spans="1:9" x14ac:dyDescent="0.2">
      <c r="A24" s="293" t="s">
        <v>276</v>
      </c>
      <c r="B24" s="293"/>
      <c r="C24" s="293"/>
      <c r="D24" s="293"/>
      <c r="E24" s="293"/>
      <c r="F24" s="293"/>
      <c r="G24" s="28">
        <v>16</v>
      </c>
      <c r="H24" s="49">
        <v>0</v>
      </c>
      <c r="I24" s="49">
        <v>0</v>
      </c>
    </row>
    <row r="25" spans="1:9" x14ac:dyDescent="0.2">
      <c r="A25" s="293" t="s">
        <v>277</v>
      </c>
      <c r="B25" s="293"/>
      <c r="C25" s="293"/>
      <c r="D25" s="293"/>
      <c r="E25" s="293"/>
      <c r="F25" s="293"/>
      <c r="G25" s="28">
        <v>17</v>
      </c>
      <c r="H25" s="49">
        <v>0</v>
      </c>
      <c r="I25" s="49">
        <v>0</v>
      </c>
    </row>
    <row r="26" spans="1:9" x14ac:dyDescent="0.2">
      <c r="A26" s="293" t="s">
        <v>278</v>
      </c>
      <c r="B26" s="293"/>
      <c r="C26" s="293"/>
      <c r="D26" s="293"/>
      <c r="E26" s="293"/>
      <c r="F26" s="293"/>
      <c r="G26" s="28">
        <v>18</v>
      </c>
      <c r="H26" s="49">
        <v>0</v>
      </c>
      <c r="I26" s="49">
        <v>0</v>
      </c>
    </row>
    <row r="27" spans="1:9" ht="24" customHeight="1" x14ac:dyDescent="0.2">
      <c r="A27" s="294" t="s">
        <v>279</v>
      </c>
      <c r="B27" s="294"/>
      <c r="C27" s="294"/>
      <c r="D27" s="294"/>
      <c r="E27" s="294"/>
      <c r="F27" s="294"/>
      <c r="G27" s="29">
        <v>19</v>
      </c>
      <c r="H27" s="50">
        <f>SUM(H21:H26)</f>
        <v>0</v>
      </c>
      <c r="I27" s="50">
        <f>SUM(I21:I26)</f>
        <v>0</v>
      </c>
    </row>
    <row r="28" spans="1:9" ht="27" customHeight="1" x14ac:dyDescent="0.2">
      <c r="A28" s="293" t="s">
        <v>280</v>
      </c>
      <c r="B28" s="293"/>
      <c r="C28" s="293"/>
      <c r="D28" s="293"/>
      <c r="E28" s="293"/>
      <c r="F28" s="293"/>
      <c r="G28" s="28">
        <v>20</v>
      </c>
      <c r="H28" s="49">
        <v>0</v>
      </c>
      <c r="I28" s="49">
        <v>0</v>
      </c>
    </row>
    <row r="29" spans="1:9" x14ac:dyDescent="0.2">
      <c r="A29" s="293" t="s">
        <v>281</v>
      </c>
      <c r="B29" s="293"/>
      <c r="C29" s="293"/>
      <c r="D29" s="293"/>
      <c r="E29" s="293"/>
      <c r="F29" s="293"/>
      <c r="G29" s="28">
        <v>21</v>
      </c>
      <c r="H29" s="49">
        <v>0</v>
      </c>
      <c r="I29" s="49">
        <v>0</v>
      </c>
    </row>
    <row r="30" spans="1:9" x14ac:dyDescent="0.2">
      <c r="A30" s="293" t="s">
        <v>282</v>
      </c>
      <c r="B30" s="293"/>
      <c r="C30" s="293"/>
      <c r="D30" s="293"/>
      <c r="E30" s="293"/>
      <c r="F30" s="293"/>
      <c r="G30" s="28">
        <v>22</v>
      </c>
      <c r="H30" s="49">
        <v>0</v>
      </c>
      <c r="I30" s="49">
        <v>0</v>
      </c>
    </row>
    <row r="31" spans="1:9" x14ac:dyDescent="0.2">
      <c r="A31" s="293" t="s">
        <v>283</v>
      </c>
      <c r="B31" s="293"/>
      <c r="C31" s="293"/>
      <c r="D31" s="293"/>
      <c r="E31" s="293"/>
      <c r="F31" s="293"/>
      <c r="G31" s="28">
        <v>23</v>
      </c>
      <c r="H31" s="49">
        <v>0</v>
      </c>
      <c r="I31" s="49">
        <v>0</v>
      </c>
    </row>
    <row r="32" spans="1:9" x14ac:dyDescent="0.2">
      <c r="A32" s="293" t="s">
        <v>284</v>
      </c>
      <c r="B32" s="293"/>
      <c r="C32" s="293"/>
      <c r="D32" s="293"/>
      <c r="E32" s="293"/>
      <c r="F32" s="293"/>
      <c r="G32" s="28">
        <v>24</v>
      </c>
      <c r="H32" s="49">
        <v>0</v>
      </c>
      <c r="I32" s="49">
        <v>0</v>
      </c>
    </row>
    <row r="33" spans="1:9" ht="25.9" customHeight="1" x14ac:dyDescent="0.2">
      <c r="A33" s="294" t="s">
        <v>285</v>
      </c>
      <c r="B33" s="294"/>
      <c r="C33" s="294"/>
      <c r="D33" s="294"/>
      <c r="E33" s="294"/>
      <c r="F33" s="294"/>
      <c r="G33" s="29">
        <v>25</v>
      </c>
      <c r="H33" s="50">
        <f>SUM(H28:H32)</f>
        <v>0</v>
      </c>
      <c r="I33" s="50">
        <f>SUM(I28:I32)</f>
        <v>0</v>
      </c>
    </row>
    <row r="34" spans="1:9" ht="28.15" customHeight="1" x14ac:dyDescent="0.2">
      <c r="A34" s="299" t="s">
        <v>286</v>
      </c>
      <c r="B34" s="299"/>
      <c r="C34" s="299"/>
      <c r="D34" s="299"/>
      <c r="E34" s="299"/>
      <c r="F34" s="299"/>
      <c r="G34" s="30">
        <v>26</v>
      </c>
      <c r="H34" s="51">
        <f>H27+H33</f>
        <v>0</v>
      </c>
      <c r="I34" s="51">
        <f>I27+I33</f>
        <v>0</v>
      </c>
    </row>
    <row r="35" spans="1:9" x14ac:dyDescent="0.2">
      <c r="A35" s="296" t="s">
        <v>244</v>
      </c>
      <c r="B35" s="297"/>
      <c r="C35" s="297"/>
      <c r="D35" s="297"/>
      <c r="E35" s="297"/>
      <c r="F35" s="297"/>
      <c r="G35" s="297">
        <v>0</v>
      </c>
      <c r="H35" s="297"/>
      <c r="I35" s="298"/>
    </row>
    <row r="36" spans="1:9" x14ac:dyDescent="0.2">
      <c r="A36" s="295" t="s">
        <v>287</v>
      </c>
      <c r="B36" s="295"/>
      <c r="C36" s="295"/>
      <c r="D36" s="295"/>
      <c r="E36" s="295"/>
      <c r="F36" s="295"/>
      <c r="G36" s="27">
        <v>27</v>
      </c>
      <c r="H36" s="49">
        <v>0</v>
      </c>
      <c r="I36" s="49">
        <v>0</v>
      </c>
    </row>
    <row r="37" spans="1:9" ht="25.15" customHeight="1" x14ac:dyDescent="0.2">
      <c r="A37" s="292" t="s">
        <v>288</v>
      </c>
      <c r="B37" s="292"/>
      <c r="C37" s="292"/>
      <c r="D37" s="292"/>
      <c r="E37" s="292"/>
      <c r="F37" s="292"/>
      <c r="G37" s="28">
        <v>28</v>
      </c>
      <c r="H37" s="49">
        <v>0</v>
      </c>
      <c r="I37" s="49">
        <v>0</v>
      </c>
    </row>
    <row r="38" spans="1:9" x14ac:dyDescent="0.2">
      <c r="A38" s="292" t="s">
        <v>289</v>
      </c>
      <c r="B38" s="292"/>
      <c r="C38" s="292"/>
      <c r="D38" s="292"/>
      <c r="E38" s="292"/>
      <c r="F38" s="292"/>
      <c r="G38" s="28">
        <v>29</v>
      </c>
      <c r="H38" s="49">
        <v>0</v>
      </c>
      <c r="I38" s="49">
        <v>0</v>
      </c>
    </row>
    <row r="39" spans="1:9" x14ac:dyDescent="0.2">
      <c r="A39" s="292" t="s">
        <v>290</v>
      </c>
      <c r="B39" s="292"/>
      <c r="C39" s="292"/>
      <c r="D39" s="292"/>
      <c r="E39" s="292"/>
      <c r="F39" s="292"/>
      <c r="G39" s="28">
        <v>30</v>
      </c>
      <c r="H39" s="49">
        <v>0</v>
      </c>
      <c r="I39" s="49">
        <v>0</v>
      </c>
    </row>
    <row r="40" spans="1:9" ht="25.9" customHeight="1" x14ac:dyDescent="0.2">
      <c r="A40" s="294" t="s">
        <v>291</v>
      </c>
      <c r="B40" s="294"/>
      <c r="C40" s="294"/>
      <c r="D40" s="294"/>
      <c r="E40" s="294"/>
      <c r="F40" s="294"/>
      <c r="G40" s="29">
        <v>31</v>
      </c>
      <c r="H40" s="50">
        <f>H39+H38+H37+H36</f>
        <v>0</v>
      </c>
      <c r="I40" s="50">
        <f>I39+I38+I37+I36</f>
        <v>0</v>
      </c>
    </row>
    <row r="41" spans="1:9" ht="24.6" customHeight="1" x14ac:dyDescent="0.2">
      <c r="A41" s="292" t="s">
        <v>292</v>
      </c>
      <c r="B41" s="292"/>
      <c r="C41" s="292"/>
      <c r="D41" s="292"/>
      <c r="E41" s="292"/>
      <c r="F41" s="292"/>
      <c r="G41" s="28">
        <v>32</v>
      </c>
      <c r="H41" s="49">
        <v>0</v>
      </c>
      <c r="I41" s="49">
        <v>0</v>
      </c>
    </row>
    <row r="42" spans="1:9" x14ac:dyDescent="0.2">
      <c r="A42" s="292" t="s">
        <v>293</v>
      </c>
      <c r="B42" s="292"/>
      <c r="C42" s="292"/>
      <c r="D42" s="292"/>
      <c r="E42" s="292"/>
      <c r="F42" s="292"/>
      <c r="G42" s="28">
        <v>33</v>
      </c>
      <c r="H42" s="49">
        <v>0</v>
      </c>
      <c r="I42" s="49">
        <v>0</v>
      </c>
    </row>
    <row r="43" spans="1:9" x14ac:dyDescent="0.2">
      <c r="A43" s="292" t="s">
        <v>294</v>
      </c>
      <c r="B43" s="292"/>
      <c r="C43" s="292"/>
      <c r="D43" s="292"/>
      <c r="E43" s="292"/>
      <c r="F43" s="292"/>
      <c r="G43" s="28">
        <v>34</v>
      </c>
      <c r="H43" s="49">
        <v>0</v>
      </c>
      <c r="I43" s="49">
        <v>0</v>
      </c>
    </row>
    <row r="44" spans="1:9" ht="21" customHeight="1" x14ac:dyDescent="0.2">
      <c r="A44" s="292" t="s">
        <v>295</v>
      </c>
      <c r="B44" s="292"/>
      <c r="C44" s="292"/>
      <c r="D44" s="292"/>
      <c r="E44" s="292"/>
      <c r="F44" s="292"/>
      <c r="G44" s="28">
        <v>35</v>
      </c>
      <c r="H44" s="49">
        <v>0</v>
      </c>
      <c r="I44" s="49">
        <v>0</v>
      </c>
    </row>
    <row r="45" spans="1:9" x14ac:dyDescent="0.2">
      <c r="A45" s="292" t="s">
        <v>296</v>
      </c>
      <c r="B45" s="292"/>
      <c r="C45" s="292"/>
      <c r="D45" s="292"/>
      <c r="E45" s="292"/>
      <c r="F45" s="292"/>
      <c r="G45" s="28">
        <v>36</v>
      </c>
      <c r="H45" s="49">
        <v>0</v>
      </c>
      <c r="I45" s="49">
        <v>0</v>
      </c>
    </row>
    <row r="46" spans="1:9" ht="22.9" customHeight="1" x14ac:dyDescent="0.2">
      <c r="A46" s="294" t="s">
        <v>297</v>
      </c>
      <c r="B46" s="294"/>
      <c r="C46" s="294"/>
      <c r="D46" s="294"/>
      <c r="E46" s="294"/>
      <c r="F46" s="294"/>
      <c r="G46" s="29">
        <v>37</v>
      </c>
      <c r="H46" s="50">
        <f>H45+H44+H43+H42+H41</f>
        <v>0</v>
      </c>
      <c r="I46" s="50">
        <f>I45+I44+I43+I42+I41</f>
        <v>0</v>
      </c>
    </row>
    <row r="47" spans="1:9" ht="25.9" customHeight="1" x14ac:dyDescent="0.2">
      <c r="A47" s="303" t="s">
        <v>298</v>
      </c>
      <c r="B47" s="303"/>
      <c r="C47" s="303"/>
      <c r="D47" s="303"/>
      <c r="E47" s="303"/>
      <c r="F47" s="303"/>
      <c r="G47" s="29">
        <v>38</v>
      </c>
      <c r="H47" s="50">
        <f>H46+H40</f>
        <v>0</v>
      </c>
      <c r="I47" s="50">
        <f>I46+I40</f>
        <v>0</v>
      </c>
    </row>
    <row r="48" spans="1:9" x14ac:dyDescent="0.2">
      <c r="A48" s="293" t="s">
        <v>299</v>
      </c>
      <c r="B48" s="293"/>
      <c r="C48" s="293"/>
      <c r="D48" s="293"/>
      <c r="E48" s="293"/>
      <c r="F48" s="293"/>
      <c r="G48" s="28">
        <v>39</v>
      </c>
      <c r="H48" s="49">
        <v>0</v>
      </c>
      <c r="I48" s="49">
        <v>0</v>
      </c>
    </row>
    <row r="49" spans="1:9" ht="25.9" customHeight="1" x14ac:dyDescent="0.2">
      <c r="A49" s="303" t="s">
        <v>300</v>
      </c>
      <c r="B49" s="303"/>
      <c r="C49" s="303"/>
      <c r="D49" s="303"/>
      <c r="E49" s="303"/>
      <c r="F49" s="303"/>
      <c r="G49" s="29">
        <v>40</v>
      </c>
      <c r="H49" s="50">
        <f>H19+H34+H47+H48</f>
        <v>0</v>
      </c>
      <c r="I49" s="50">
        <f>I19+I34+I47+I48</f>
        <v>0</v>
      </c>
    </row>
    <row r="50" spans="1:9" x14ac:dyDescent="0.2">
      <c r="A50" s="304" t="s">
        <v>258</v>
      </c>
      <c r="B50" s="304"/>
      <c r="C50" s="304"/>
      <c r="D50" s="304"/>
      <c r="E50" s="304"/>
      <c r="F50" s="304"/>
      <c r="G50" s="28">
        <v>41</v>
      </c>
      <c r="H50" s="49">
        <v>0</v>
      </c>
      <c r="I50" s="49">
        <v>0</v>
      </c>
    </row>
    <row r="51" spans="1:9" ht="31.9" customHeight="1" x14ac:dyDescent="0.2">
      <c r="A51" s="299" t="s">
        <v>301</v>
      </c>
      <c r="B51" s="299"/>
      <c r="C51" s="299"/>
      <c r="D51" s="299"/>
      <c r="E51" s="299"/>
      <c r="F51" s="299"/>
      <c r="G51" s="30">
        <v>42</v>
      </c>
      <c r="H51" s="51">
        <f>H50+H49</f>
        <v>0</v>
      </c>
      <c r="I51" s="51">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tabSelected="1" view="pageBreakPreview" zoomScale="80" zoomScaleNormal="100" zoomScaleSheetLayoutView="80" workbookViewId="0">
      <selection activeCell="V13" sqref="V13"/>
    </sheetView>
  </sheetViews>
  <sheetFormatPr defaultRowHeight="12.75" x14ac:dyDescent="0.2"/>
  <cols>
    <col min="1" max="4" width="9.140625" style="1"/>
    <col min="5" max="5" width="10.140625" style="1" bestFit="1" customWidth="1"/>
    <col min="6" max="7" width="9.140625" style="1"/>
    <col min="8" max="23" width="13.42578125" style="53"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05" t="s">
        <v>302</v>
      </c>
      <c r="B1" s="306"/>
      <c r="C1" s="306"/>
      <c r="D1" s="306"/>
      <c r="E1" s="306"/>
      <c r="F1" s="306"/>
      <c r="G1" s="306"/>
      <c r="H1" s="306"/>
      <c r="I1" s="306"/>
      <c r="J1" s="306"/>
      <c r="K1" s="52"/>
    </row>
    <row r="2" spans="1:23" ht="15.75" x14ac:dyDescent="0.2">
      <c r="A2" s="2"/>
      <c r="B2" s="3"/>
      <c r="C2" s="307" t="s">
        <v>303</v>
      </c>
      <c r="D2" s="307"/>
      <c r="E2" s="10">
        <v>43831</v>
      </c>
      <c r="F2" s="4" t="s">
        <v>0</v>
      </c>
      <c r="G2" s="10">
        <v>43921</v>
      </c>
      <c r="H2" s="54"/>
      <c r="I2" s="54"/>
      <c r="J2" s="54"/>
      <c r="K2" s="55"/>
      <c r="V2" s="56" t="s">
        <v>355</v>
      </c>
    </row>
    <row r="3" spans="1:23" ht="13.5" customHeight="1" thickBot="1" x14ac:dyDescent="0.25">
      <c r="A3" s="310" t="s">
        <v>304</v>
      </c>
      <c r="B3" s="311"/>
      <c r="C3" s="311"/>
      <c r="D3" s="311"/>
      <c r="E3" s="311"/>
      <c r="F3" s="311"/>
      <c r="G3" s="314" t="s">
        <v>3</v>
      </c>
      <c r="H3" s="316" t="s">
        <v>305</v>
      </c>
      <c r="I3" s="316"/>
      <c r="J3" s="316"/>
      <c r="K3" s="316"/>
      <c r="L3" s="316"/>
      <c r="M3" s="316"/>
      <c r="N3" s="316"/>
      <c r="O3" s="316"/>
      <c r="P3" s="316"/>
      <c r="Q3" s="316"/>
      <c r="R3" s="316"/>
      <c r="S3" s="316"/>
      <c r="T3" s="316"/>
      <c r="U3" s="316"/>
      <c r="V3" s="316" t="s">
        <v>306</v>
      </c>
      <c r="W3" s="318" t="s">
        <v>307</v>
      </c>
    </row>
    <row r="4" spans="1:23" ht="57" thickBot="1" x14ac:dyDescent="0.25">
      <c r="A4" s="312"/>
      <c r="B4" s="313"/>
      <c r="C4" s="313"/>
      <c r="D4" s="313"/>
      <c r="E4" s="313"/>
      <c r="F4" s="313"/>
      <c r="G4" s="315"/>
      <c r="H4" s="57" t="s">
        <v>308</v>
      </c>
      <c r="I4" s="57" t="s">
        <v>309</v>
      </c>
      <c r="J4" s="57" t="s">
        <v>310</v>
      </c>
      <c r="K4" s="57" t="s">
        <v>311</v>
      </c>
      <c r="L4" s="57" t="s">
        <v>312</v>
      </c>
      <c r="M4" s="57" t="s">
        <v>313</v>
      </c>
      <c r="N4" s="57" t="s">
        <v>314</v>
      </c>
      <c r="O4" s="57" t="s">
        <v>315</v>
      </c>
      <c r="P4" s="57" t="s">
        <v>316</v>
      </c>
      <c r="Q4" s="57" t="s">
        <v>317</v>
      </c>
      <c r="R4" s="57" t="s">
        <v>318</v>
      </c>
      <c r="S4" s="57" t="s">
        <v>319</v>
      </c>
      <c r="T4" s="57" t="s">
        <v>320</v>
      </c>
      <c r="U4" s="57" t="s">
        <v>321</v>
      </c>
      <c r="V4" s="317"/>
      <c r="W4" s="319"/>
    </row>
    <row r="5" spans="1:23" ht="22.5" x14ac:dyDescent="0.2">
      <c r="A5" s="320">
        <v>1</v>
      </c>
      <c r="B5" s="321"/>
      <c r="C5" s="321"/>
      <c r="D5" s="321"/>
      <c r="E5" s="321"/>
      <c r="F5" s="321"/>
      <c r="G5" s="5">
        <v>2</v>
      </c>
      <c r="H5" s="58" t="s">
        <v>207</v>
      </c>
      <c r="I5" s="59" t="s">
        <v>208</v>
      </c>
      <c r="J5" s="58" t="s">
        <v>356</v>
      </c>
      <c r="K5" s="59" t="s">
        <v>357</v>
      </c>
      <c r="L5" s="58" t="s">
        <v>358</v>
      </c>
      <c r="M5" s="59" t="s">
        <v>359</v>
      </c>
      <c r="N5" s="58" t="s">
        <v>360</v>
      </c>
      <c r="O5" s="59" t="s">
        <v>361</v>
      </c>
      <c r="P5" s="58" t="s">
        <v>362</v>
      </c>
      <c r="Q5" s="59" t="s">
        <v>363</v>
      </c>
      <c r="R5" s="58" t="s">
        <v>364</v>
      </c>
      <c r="S5" s="59" t="s">
        <v>365</v>
      </c>
      <c r="T5" s="58" t="s">
        <v>366</v>
      </c>
      <c r="U5" s="58" t="s">
        <v>367</v>
      </c>
      <c r="V5" s="58" t="s">
        <v>368</v>
      </c>
      <c r="W5" s="60" t="s">
        <v>369</v>
      </c>
    </row>
    <row r="6" spans="1:23" x14ac:dyDescent="0.2">
      <c r="A6" s="322" t="s">
        <v>322</v>
      </c>
      <c r="B6" s="322"/>
      <c r="C6" s="322"/>
      <c r="D6" s="322"/>
      <c r="E6" s="322"/>
      <c r="F6" s="322"/>
      <c r="G6" s="322"/>
      <c r="H6" s="322"/>
      <c r="I6" s="322"/>
      <c r="J6" s="322"/>
      <c r="K6" s="322"/>
      <c r="L6" s="322"/>
      <c r="M6" s="322"/>
      <c r="N6" s="323"/>
      <c r="O6" s="323"/>
      <c r="P6" s="323"/>
      <c r="Q6" s="323"/>
      <c r="R6" s="323"/>
      <c r="S6" s="323"/>
      <c r="T6" s="323"/>
      <c r="U6" s="323"/>
      <c r="V6" s="323"/>
      <c r="W6" s="324"/>
    </row>
    <row r="7" spans="1:23" x14ac:dyDescent="0.2">
      <c r="A7" s="325" t="s">
        <v>374</v>
      </c>
      <c r="B7" s="325"/>
      <c r="C7" s="325"/>
      <c r="D7" s="325"/>
      <c r="E7" s="325"/>
      <c r="F7" s="325"/>
      <c r="G7" s="6">
        <v>1</v>
      </c>
      <c r="H7" s="61">
        <v>247193050</v>
      </c>
      <c r="I7" s="61">
        <v>88235980</v>
      </c>
      <c r="J7" s="61">
        <v>11652410</v>
      </c>
      <c r="K7" s="61">
        <v>8465950</v>
      </c>
      <c r="L7" s="61">
        <v>8465950</v>
      </c>
      <c r="M7" s="61">
        <v>32188407</v>
      </c>
      <c r="N7" s="61">
        <v>32251148</v>
      </c>
      <c r="O7" s="61">
        <v>40706979</v>
      </c>
      <c r="P7" s="61">
        <v>0</v>
      </c>
      <c r="Q7" s="61">
        <v>0</v>
      </c>
      <c r="R7" s="61">
        <v>0</v>
      </c>
      <c r="S7" s="61">
        <v>-249638779</v>
      </c>
      <c r="T7" s="61">
        <v>-119570198</v>
      </c>
      <c r="U7" s="62">
        <f>H7+I7+J7+K7-L7+M7+N7+O7+P7+Q7+R7+S7+T7</f>
        <v>83018997</v>
      </c>
      <c r="V7" s="61">
        <v>-693731</v>
      </c>
      <c r="W7" s="62">
        <f>U7+V7</f>
        <v>82325266</v>
      </c>
    </row>
    <row r="8" spans="1:23" x14ac:dyDescent="0.2">
      <c r="A8" s="308" t="s">
        <v>323</v>
      </c>
      <c r="B8" s="308"/>
      <c r="C8" s="308"/>
      <c r="D8" s="308"/>
      <c r="E8" s="308"/>
      <c r="F8" s="308"/>
      <c r="G8" s="6">
        <v>2</v>
      </c>
      <c r="H8" s="61">
        <v>0</v>
      </c>
      <c r="I8" s="61">
        <v>0</v>
      </c>
      <c r="J8" s="61">
        <v>0</v>
      </c>
      <c r="K8" s="61">
        <v>0</v>
      </c>
      <c r="L8" s="61">
        <v>0</v>
      </c>
      <c r="M8" s="61">
        <v>0</v>
      </c>
      <c r="N8" s="61">
        <v>0</v>
      </c>
      <c r="O8" s="61">
        <v>0</v>
      </c>
      <c r="P8" s="61">
        <v>0</v>
      </c>
      <c r="Q8" s="61">
        <v>0</v>
      </c>
      <c r="R8" s="61">
        <v>0</v>
      </c>
      <c r="S8" s="61">
        <v>0</v>
      </c>
      <c r="T8" s="61">
        <v>0</v>
      </c>
      <c r="U8" s="62">
        <f t="shared" ref="U8:U9" si="0">H8+I8+J8+K8-L8+M8+N8+O8+P8+Q8+R8+S8+T8</f>
        <v>0</v>
      </c>
      <c r="V8" s="61">
        <v>0</v>
      </c>
      <c r="W8" s="62">
        <f t="shared" ref="W8:W9" si="1">U8+V8</f>
        <v>0</v>
      </c>
    </row>
    <row r="9" spans="1:23" x14ac:dyDescent="0.2">
      <c r="A9" s="308" t="s">
        <v>324</v>
      </c>
      <c r="B9" s="308"/>
      <c r="C9" s="308"/>
      <c r="D9" s="308"/>
      <c r="E9" s="308"/>
      <c r="F9" s="308"/>
      <c r="G9" s="6">
        <v>3</v>
      </c>
      <c r="H9" s="61">
        <v>0</v>
      </c>
      <c r="I9" s="61">
        <v>0</v>
      </c>
      <c r="J9" s="61">
        <v>0</v>
      </c>
      <c r="K9" s="61">
        <v>0</v>
      </c>
      <c r="L9" s="61">
        <v>0</v>
      </c>
      <c r="M9" s="61">
        <v>0</v>
      </c>
      <c r="N9" s="61">
        <v>0</v>
      </c>
      <c r="O9" s="61">
        <v>0</v>
      </c>
      <c r="P9" s="61">
        <v>0</v>
      </c>
      <c r="Q9" s="61">
        <v>0</v>
      </c>
      <c r="R9" s="61">
        <v>0</v>
      </c>
      <c r="S9" s="61">
        <v>0</v>
      </c>
      <c r="T9" s="61">
        <v>0</v>
      </c>
      <c r="U9" s="62">
        <f t="shared" si="0"/>
        <v>0</v>
      </c>
      <c r="V9" s="61">
        <v>0</v>
      </c>
      <c r="W9" s="62">
        <f t="shared" si="1"/>
        <v>0</v>
      </c>
    </row>
    <row r="10" spans="1:23" ht="24" customHeight="1" x14ac:dyDescent="0.2">
      <c r="A10" s="309" t="s">
        <v>375</v>
      </c>
      <c r="B10" s="309"/>
      <c r="C10" s="309"/>
      <c r="D10" s="309"/>
      <c r="E10" s="309"/>
      <c r="F10" s="309"/>
      <c r="G10" s="7">
        <v>4</v>
      </c>
      <c r="H10" s="62">
        <f>H7+H8+H9</f>
        <v>247193050</v>
      </c>
      <c r="I10" s="62">
        <f t="shared" ref="I10:W10" si="2">I7+I8+I9</f>
        <v>88235980</v>
      </c>
      <c r="J10" s="62">
        <f t="shared" si="2"/>
        <v>11652410</v>
      </c>
      <c r="K10" s="62">
        <f>K7+K8+K9</f>
        <v>8465950</v>
      </c>
      <c r="L10" s="62">
        <f t="shared" si="2"/>
        <v>8465950</v>
      </c>
      <c r="M10" s="62">
        <f t="shared" si="2"/>
        <v>32188407</v>
      </c>
      <c r="N10" s="62">
        <f t="shared" si="2"/>
        <v>32251148</v>
      </c>
      <c r="O10" s="62">
        <f t="shared" si="2"/>
        <v>40706979</v>
      </c>
      <c r="P10" s="62">
        <f t="shared" si="2"/>
        <v>0</v>
      </c>
      <c r="Q10" s="62">
        <f t="shared" si="2"/>
        <v>0</v>
      </c>
      <c r="R10" s="62">
        <f t="shared" si="2"/>
        <v>0</v>
      </c>
      <c r="S10" s="62">
        <f t="shared" si="2"/>
        <v>-249638779</v>
      </c>
      <c r="T10" s="62">
        <f t="shared" si="2"/>
        <v>-119570198</v>
      </c>
      <c r="U10" s="62">
        <f t="shared" si="2"/>
        <v>83018997</v>
      </c>
      <c r="V10" s="62">
        <f t="shared" si="2"/>
        <v>-693731</v>
      </c>
      <c r="W10" s="62">
        <f t="shared" si="2"/>
        <v>82325266</v>
      </c>
    </row>
    <row r="11" spans="1:23" x14ac:dyDescent="0.2">
      <c r="A11" s="308" t="s">
        <v>325</v>
      </c>
      <c r="B11" s="308"/>
      <c r="C11" s="308"/>
      <c r="D11" s="308"/>
      <c r="E11" s="308"/>
      <c r="F11" s="308"/>
      <c r="G11" s="6">
        <v>5</v>
      </c>
      <c r="H11" s="63">
        <v>0</v>
      </c>
      <c r="I11" s="63">
        <v>0</v>
      </c>
      <c r="J11" s="63">
        <v>0</v>
      </c>
      <c r="K11" s="63">
        <v>0</v>
      </c>
      <c r="L11" s="63">
        <v>0</v>
      </c>
      <c r="M11" s="63">
        <v>0</v>
      </c>
      <c r="N11" s="63">
        <v>0</v>
      </c>
      <c r="O11" s="63">
        <v>0</v>
      </c>
      <c r="P11" s="63">
        <v>0</v>
      </c>
      <c r="Q11" s="63">
        <v>0</v>
      </c>
      <c r="R11" s="63">
        <v>0</v>
      </c>
      <c r="S11" s="63">
        <v>0</v>
      </c>
      <c r="T11" s="61">
        <v>3250989</v>
      </c>
      <c r="U11" s="62">
        <f>H11+I11+J11+K11-L11+M11+N11+O11+P11+Q11+R11+S11+T11</f>
        <v>3250989</v>
      </c>
      <c r="V11" s="61">
        <v>0</v>
      </c>
      <c r="W11" s="62">
        <f t="shared" ref="W11:W28" si="3">U11+V11</f>
        <v>3250989</v>
      </c>
    </row>
    <row r="12" spans="1:23" x14ac:dyDescent="0.2">
      <c r="A12" s="308" t="s">
        <v>326</v>
      </c>
      <c r="B12" s="308"/>
      <c r="C12" s="308"/>
      <c r="D12" s="308"/>
      <c r="E12" s="308"/>
      <c r="F12" s="308"/>
      <c r="G12" s="6">
        <v>6</v>
      </c>
      <c r="H12" s="63">
        <v>0</v>
      </c>
      <c r="I12" s="63">
        <v>0</v>
      </c>
      <c r="J12" s="63">
        <v>0</v>
      </c>
      <c r="K12" s="63">
        <v>0</v>
      </c>
      <c r="L12" s="63">
        <v>0</v>
      </c>
      <c r="M12" s="63">
        <v>0</v>
      </c>
      <c r="N12" s="61">
        <v>-1661660</v>
      </c>
      <c r="O12" s="63">
        <v>0</v>
      </c>
      <c r="P12" s="63">
        <v>0</v>
      </c>
      <c r="Q12" s="63">
        <v>0</v>
      </c>
      <c r="R12" s="63">
        <v>0</v>
      </c>
      <c r="S12" s="63">
        <v>0</v>
      </c>
      <c r="T12" s="63">
        <v>0</v>
      </c>
      <c r="U12" s="62">
        <f t="shared" ref="U12:U28" si="4">H12+I12+J12+K12-L12+M12+N12+O12+P12+Q12+R12+S12+T12</f>
        <v>-1661660</v>
      </c>
      <c r="V12" s="61">
        <v>0</v>
      </c>
      <c r="W12" s="62">
        <f t="shared" si="3"/>
        <v>-1661660</v>
      </c>
    </row>
    <row r="13" spans="1:23" ht="26.25" customHeight="1" x14ac:dyDescent="0.2">
      <c r="A13" s="308" t="s">
        <v>327</v>
      </c>
      <c r="B13" s="308"/>
      <c r="C13" s="308"/>
      <c r="D13" s="308"/>
      <c r="E13" s="308"/>
      <c r="F13" s="308"/>
      <c r="G13" s="6">
        <v>7</v>
      </c>
      <c r="H13" s="63">
        <v>0</v>
      </c>
      <c r="I13" s="63">
        <v>0</v>
      </c>
      <c r="J13" s="63">
        <v>0</v>
      </c>
      <c r="K13" s="63">
        <v>0</v>
      </c>
      <c r="L13" s="63">
        <v>0</v>
      </c>
      <c r="M13" s="63">
        <v>0</v>
      </c>
      <c r="N13" s="63">
        <v>0</v>
      </c>
      <c r="O13" s="61">
        <v>0</v>
      </c>
      <c r="P13" s="63">
        <v>0</v>
      </c>
      <c r="Q13" s="63">
        <v>0</v>
      </c>
      <c r="R13" s="63">
        <v>0</v>
      </c>
      <c r="S13" s="61">
        <v>0</v>
      </c>
      <c r="T13" s="61">
        <v>0</v>
      </c>
      <c r="U13" s="62">
        <f t="shared" si="4"/>
        <v>0</v>
      </c>
      <c r="V13" s="61">
        <v>0</v>
      </c>
      <c r="W13" s="62">
        <f t="shared" si="3"/>
        <v>0</v>
      </c>
    </row>
    <row r="14" spans="1:23" ht="29.25" customHeight="1" x14ac:dyDescent="0.2">
      <c r="A14" s="308" t="s">
        <v>328</v>
      </c>
      <c r="B14" s="308"/>
      <c r="C14" s="308"/>
      <c r="D14" s="308"/>
      <c r="E14" s="308"/>
      <c r="F14" s="308"/>
      <c r="G14" s="6">
        <v>8</v>
      </c>
      <c r="H14" s="63">
        <v>0</v>
      </c>
      <c r="I14" s="63">
        <v>0</v>
      </c>
      <c r="J14" s="63">
        <v>0</v>
      </c>
      <c r="K14" s="63">
        <v>0</v>
      </c>
      <c r="L14" s="63">
        <v>0</v>
      </c>
      <c r="M14" s="63">
        <v>0</v>
      </c>
      <c r="N14" s="63">
        <v>0</v>
      </c>
      <c r="O14" s="63">
        <v>0</v>
      </c>
      <c r="P14" s="61">
        <v>0</v>
      </c>
      <c r="Q14" s="63">
        <v>0</v>
      </c>
      <c r="R14" s="63">
        <v>0</v>
      </c>
      <c r="S14" s="61">
        <v>0</v>
      </c>
      <c r="T14" s="61">
        <v>0</v>
      </c>
      <c r="U14" s="62">
        <f t="shared" si="4"/>
        <v>0</v>
      </c>
      <c r="V14" s="61">
        <v>0</v>
      </c>
      <c r="W14" s="62">
        <f t="shared" si="3"/>
        <v>0</v>
      </c>
    </row>
    <row r="15" spans="1:23" x14ac:dyDescent="0.2">
      <c r="A15" s="308" t="s">
        <v>329</v>
      </c>
      <c r="B15" s="308"/>
      <c r="C15" s="308"/>
      <c r="D15" s="308"/>
      <c r="E15" s="308"/>
      <c r="F15" s="308"/>
      <c r="G15" s="6">
        <v>9</v>
      </c>
      <c r="H15" s="63">
        <v>0</v>
      </c>
      <c r="I15" s="63">
        <v>0</v>
      </c>
      <c r="J15" s="63">
        <v>0</v>
      </c>
      <c r="K15" s="63">
        <v>0</v>
      </c>
      <c r="L15" s="63">
        <v>0</v>
      </c>
      <c r="M15" s="63">
        <v>0</v>
      </c>
      <c r="N15" s="63">
        <v>0</v>
      </c>
      <c r="O15" s="63">
        <v>0</v>
      </c>
      <c r="P15" s="63">
        <v>0</v>
      </c>
      <c r="Q15" s="61">
        <v>0</v>
      </c>
      <c r="R15" s="63">
        <v>0</v>
      </c>
      <c r="S15" s="61">
        <v>0</v>
      </c>
      <c r="T15" s="61">
        <v>0</v>
      </c>
      <c r="U15" s="62">
        <f t="shared" si="4"/>
        <v>0</v>
      </c>
      <c r="V15" s="61">
        <v>0</v>
      </c>
      <c r="W15" s="62">
        <f t="shared" si="3"/>
        <v>0</v>
      </c>
    </row>
    <row r="16" spans="1:23" ht="28.5" customHeight="1" x14ac:dyDescent="0.2">
      <c r="A16" s="308" t="s">
        <v>330</v>
      </c>
      <c r="B16" s="308"/>
      <c r="C16" s="308"/>
      <c r="D16" s="308"/>
      <c r="E16" s="308"/>
      <c r="F16" s="308"/>
      <c r="G16" s="6">
        <v>10</v>
      </c>
      <c r="H16" s="63">
        <v>0</v>
      </c>
      <c r="I16" s="63">
        <v>0</v>
      </c>
      <c r="J16" s="63">
        <v>0</v>
      </c>
      <c r="K16" s="63">
        <v>0</v>
      </c>
      <c r="L16" s="63">
        <v>0</v>
      </c>
      <c r="M16" s="63">
        <v>0</v>
      </c>
      <c r="N16" s="63">
        <v>0</v>
      </c>
      <c r="O16" s="63">
        <v>0</v>
      </c>
      <c r="P16" s="63">
        <v>0</v>
      </c>
      <c r="Q16" s="63">
        <v>0</v>
      </c>
      <c r="R16" s="61">
        <v>0</v>
      </c>
      <c r="S16" s="61">
        <v>0</v>
      </c>
      <c r="T16" s="61">
        <v>0</v>
      </c>
      <c r="U16" s="62">
        <f t="shared" si="4"/>
        <v>0</v>
      </c>
      <c r="V16" s="61">
        <v>0</v>
      </c>
      <c r="W16" s="62">
        <f t="shared" si="3"/>
        <v>0</v>
      </c>
    </row>
    <row r="17" spans="1:23" ht="23.25" customHeight="1" x14ac:dyDescent="0.2">
      <c r="A17" s="308" t="s">
        <v>331</v>
      </c>
      <c r="B17" s="308"/>
      <c r="C17" s="308"/>
      <c r="D17" s="308"/>
      <c r="E17" s="308"/>
      <c r="F17" s="308"/>
      <c r="G17" s="6">
        <v>11</v>
      </c>
      <c r="H17" s="63">
        <v>0</v>
      </c>
      <c r="I17" s="63">
        <v>0</v>
      </c>
      <c r="J17" s="63">
        <v>0</v>
      </c>
      <c r="K17" s="63">
        <v>0</v>
      </c>
      <c r="L17" s="63">
        <v>0</v>
      </c>
      <c r="M17" s="63">
        <v>0</v>
      </c>
      <c r="N17" s="61">
        <v>0</v>
      </c>
      <c r="O17" s="61">
        <v>0</v>
      </c>
      <c r="P17" s="61">
        <v>0</v>
      </c>
      <c r="Q17" s="61">
        <v>0</v>
      </c>
      <c r="R17" s="61">
        <v>0</v>
      </c>
      <c r="S17" s="61">
        <v>0</v>
      </c>
      <c r="T17" s="61">
        <v>0</v>
      </c>
      <c r="U17" s="62">
        <f t="shared" si="4"/>
        <v>0</v>
      </c>
      <c r="V17" s="61">
        <v>0</v>
      </c>
      <c r="W17" s="62">
        <f t="shared" si="3"/>
        <v>0</v>
      </c>
    </row>
    <row r="18" spans="1:23" x14ac:dyDescent="0.2">
      <c r="A18" s="308" t="s">
        <v>332</v>
      </c>
      <c r="B18" s="308"/>
      <c r="C18" s="308"/>
      <c r="D18" s="308"/>
      <c r="E18" s="308"/>
      <c r="F18" s="308"/>
      <c r="G18" s="6">
        <v>12</v>
      </c>
      <c r="H18" s="63">
        <v>0</v>
      </c>
      <c r="I18" s="63">
        <v>0</v>
      </c>
      <c r="J18" s="63">
        <v>0</v>
      </c>
      <c r="K18" s="63">
        <v>0</v>
      </c>
      <c r="L18" s="63">
        <v>0</v>
      </c>
      <c r="M18" s="63">
        <v>0</v>
      </c>
      <c r="N18" s="61">
        <v>0</v>
      </c>
      <c r="O18" s="61">
        <v>0</v>
      </c>
      <c r="P18" s="61">
        <v>0</v>
      </c>
      <c r="Q18" s="61">
        <v>0</v>
      </c>
      <c r="R18" s="61">
        <v>0</v>
      </c>
      <c r="S18" s="61">
        <v>0</v>
      </c>
      <c r="T18" s="61">
        <v>0</v>
      </c>
      <c r="U18" s="62">
        <f t="shared" si="4"/>
        <v>0</v>
      </c>
      <c r="V18" s="61">
        <v>0</v>
      </c>
      <c r="W18" s="62">
        <f t="shared" si="3"/>
        <v>0</v>
      </c>
    </row>
    <row r="19" spans="1:23" x14ac:dyDescent="0.2">
      <c r="A19" s="308" t="s">
        <v>333</v>
      </c>
      <c r="B19" s="308"/>
      <c r="C19" s="308"/>
      <c r="D19" s="308"/>
      <c r="E19" s="308"/>
      <c r="F19" s="308"/>
      <c r="G19" s="6">
        <v>13</v>
      </c>
      <c r="H19" s="61">
        <v>0</v>
      </c>
      <c r="I19" s="61">
        <v>0</v>
      </c>
      <c r="J19" s="61">
        <v>0</v>
      </c>
      <c r="K19" s="61">
        <v>0</v>
      </c>
      <c r="L19" s="61">
        <v>0</v>
      </c>
      <c r="M19" s="61">
        <v>0</v>
      </c>
      <c r="N19" s="61">
        <v>0</v>
      </c>
      <c r="O19" s="61">
        <v>0</v>
      </c>
      <c r="P19" s="61">
        <v>0</v>
      </c>
      <c r="Q19" s="61">
        <v>0</v>
      </c>
      <c r="R19" s="61">
        <v>0</v>
      </c>
      <c r="S19" s="61">
        <v>0</v>
      </c>
      <c r="T19" s="61">
        <v>0</v>
      </c>
      <c r="U19" s="62">
        <f t="shared" si="4"/>
        <v>0</v>
      </c>
      <c r="V19" s="61">
        <v>693731</v>
      </c>
      <c r="W19" s="62">
        <f t="shared" si="3"/>
        <v>693731</v>
      </c>
    </row>
    <row r="20" spans="1:23" x14ac:dyDescent="0.2">
      <c r="A20" s="308" t="s">
        <v>334</v>
      </c>
      <c r="B20" s="308"/>
      <c r="C20" s="308"/>
      <c r="D20" s="308"/>
      <c r="E20" s="308"/>
      <c r="F20" s="308"/>
      <c r="G20" s="6">
        <v>14</v>
      </c>
      <c r="H20" s="63">
        <v>0</v>
      </c>
      <c r="I20" s="63">
        <v>0</v>
      </c>
      <c r="J20" s="63">
        <v>0</v>
      </c>
      <c r="K20" s="63">
        <v>0</v>
      </c>
      <c r="L20" s="63">
        <v>0</v>
      </c>
      <c r="M20" s="63">
        <v>0</v>
      </c>
      <c r="N20" s="61">
        <v>0</v>
      </c>
      <c r="O20" s="61">
        <v>0</v>
      </c>
      <c r="P20" s="61">
        <v>0</v>
      </c>
      <c r="Q20" s="61">
        <v>0</v>
      </c>
      <c r="R20" s="61">
        <v>0</v>
      </c>
      <c r="S20" s="61">
        <v>0</v>
      </c>
      <c r="T20" s="61">
        <v>0</v>
      </c>
      <c r="U20" s="62">
        <f t="shared" si="4"/>
        <v>0</v>
      </c>
      <c r="V20" s="61">
        <v>0</v>
      </c>
      <c r="W20" s="62">
        <f t="shared" si="3"/>
        <v>0</v>
      </c>
    </row>
    <row r="21" spans="1:23" ht="30.75" customHeight="1" x14ac:dyDescent="0.2">
      <c r="A21" s="308" t="s">
        <v>335</v>
      </c>
      <c r="B21" s="308"/>
      <c r="C21" s="308"/>
      <c r="D21" s="308"/>
      <c r="E21" s="308"/>
      <c r="F21" s="308"/>
      <c r="G21" s="6">
        <v>15</v>
      </c>
      <c r="H21" s="61">
        <v>0</v>
      </c>
      <c r="I21" s="61">
        <v>0</v>
      </c>
      <c r="J21" s="61">
        <v>0</v>
      </c>
      <c r="K21" s="61">
        <v>0</v>
      </c>
      <c r="L21" s="61">
        <v>0</v>
      </c>
      <c r="M21" s="61">
        <v>0</v>
      </c>
      <c r="N21" s="61">
        <v>0</v>
      </c>
      <c r="O21" s="61">
        <v>0</v>
      </c>
      <c r="P21" s="61">
        <v>0</v>
      </c>
      <c r="Q21" s="61">
        <v>0</v>
      </c>
      <c r="R21" s="61">
        <v>0</v>
      </c>
      <c r="S21" s="61">
        <v>0</v>
      </c>
      <c r="T21" s="61">
        <v>0</v>
      </c>
      <c r="U21" s="62">
        <f t="shared" si="4"/>
        <v>0</v>
      </c>
      <c r="V21" s="61">
        <v>0</v>
      </c>
      <c r="W21" s="62">
        <f t="shared" si="3"/>
        <v>0</v>
      </c>
    </row>
    <row r="22" spans="1:23" ht="28.5" customHeight="1" x14ac:dyDescent="0.2">
      <c r="A22" s="308" t="s">
        <v>336</v>
      </c>
      <c r="B22" s="308"/>
      <c r="C22" s="308"/>
      <c r="D22" s="308"/>
      <c r="E22" s="308"/>
      <c r="F22" s="308"/>
      <c r="G22" s="6">
        <v>16</v>
      </c>
      <c r="H22" s="61">
        <v>0</v>
      </c>
      <c r="I22" s="61">
        <v>0</v>
      </c>
      <c r="J22" s="61">
        <v>0</v>
      </c>
      <c r="K22" s="61">
        <v>0</v>
      </c>
      <c r="L22" s="61">
        <v>0</v>
      </c>
      <c r="M22" s="61">
        <v>0</v>
      </c>
      <c r="N22" s="61">
        <v>0</v>
      </c>
      <c r="O22" s="61">
        <v>0</v>
      </c>
      <c r="P22" s="61">
        <v>0</v>
      </c>
      <c r="Q22" s="61">
        <v>0</v>
      </c>
      <c r="R22" s="61">
        <v>0</v>
      </c>
      <c r="S22" s="61">
        <v>0</v>
      </c>
      <c r="T22" s="61">
        <v>0</v>
      </c>
      <c r="U22" s="62">
        <f t="shared" si="4"/>
        <v>0</v>
      </c>
      <c r="V22" s="61">
        <v>0</v>
      </c>
      <c r="W22" s="62">
        <f t="shared" si="3"/>
        <v>0</v>
      </c>
    </row>
    <row r="23" spans="1:23" ht="26.25" customHeight="1" x14ac:dyDescent="0.2">
      <c r="A23" s="308" t="s">
        <v>337</v>
      </c>
      <c r="B23" s="308"/>
      <c r="C23" s="308"/>
      <c r="D23" s="308"/>
      <c r="E23" s="308"/>
      <c r="F23" s="308"/>
      <c r="G23" s="6">
        <v>17</v>
      </c>
      <c r="H23" s="61">
        <v>0</v>
      </c>
      <c r="I23" s="61">
        <v>0</v>
      </c>
      <c r="J23" s="61">
        <v>0</v>
      </c>
      <c r="K23" s="61">
        <v>0</v>
      </c>
      <c r="L23" s="61">
        <v>0</v>
      </c>
      <c r="M23" s="61">
        <v>0</v>
      </c>
      <c r="N23" s="61">
        <v>0</v>
      </c>
      <c r="O23" s="61">
        <v>0</v>
      </c>
      <c r="P23" s="61">
        <v>0</v>
      </c>
      <c r="Q23" s="61">
        <v>0</v>
      </c>
      <c r="R23" s="61">
        <v>0</v>
      </c>
      <c r="S23" s="61">
        <v>0</v>
      </c>
      <c r="T23" s="61">
        <v>0</v>
      </c>
      <c r="U23" s="62">
        <f t="shared" si="4"/>
        <v>0</v>
      </c>
      <c r="V23" s="61">
        <v>0</v>
      </c>
      <c r="W23" s="62">
        <f t="shared" si="3"/>
        <v>0</v>
      </c>
    </row>
    <row r="24" spans="1:23" x14ac:dyDescent="0.2">
      <c r="A24" s="308" t="s">
        <v>338</v>
      </c>
      <c r="B24" s="308"/>
      <c r="C24" s="308"/>
      <c r="D24" s="308"/>
      <c r="E24" s="308"/>
      <c r="F24" s="308"/>
      <c r="G24" s="6">
        <v>18</v>
      </c>
      <c r="H24" s="61">
        <v>0</v>
      </c>
      <c r="I24" s="61">
        <v>0</v>
      </c>
      <c r="J24" s="61">
        <v>0</v>
      </c>
      <c r="K24" s="61">
        <v>0</v>
      </c>
      <c r="L24" s="61">
        <v>0</v>
      </c>
      <c r="M24" s="61">
        <v>0</v>
      </c>
      <c r="N24" s="61">
        <v>0</v>
      </c>
      <c r="O24" s="61">
        <v>0</v>
      </c>
      <c r="P24" s="61">
        <v>0</v>
      </c>
      <c r="Q24" s="61">
        <v>0</v>
      </c>
      <c r="R24" s="61">
        <v>0</v>
      </c>
      <c r="S24" s="61">
        <v>0</v>
      </c>
      <c r="T24" s="61">
        <v>0</v>
      </c>
      <c r="U24" s="62">
        <f t="shared" si="4"/>
        <v>0</v>
      </c>
      <c r="V24" s="61">
        <v>0</v>
      </c>
      <c r="W24" s="62">
        <f t="shared" si="3"/>
        <v>0</v>
      </c>
    </row>
    <row r="25" spans="1:23" x14ac:dyDescent="0.2">
      <c r="A25" s="308" t="s">
        <v>339</v>
      </c>
      <c r="B25" s="308"/>
      <c r="C25" s="308"/>
      <c r="D25" s="308"/>
      <c r="E25" s="308"/>
      <c r="F25" s="308"/>
      <c r="G25" s="6">
        <v>19</v>
      </c>
      <c r="H25" s="61">
        <v>0</v>
      </c>
      <c r="I25" s="61">
        <v>0</v>
      </c>
      <c r="J25" s="61">
        <v>0</v>
      </c>
      <c r="K25" s="61">
        <v>0</v>
      </c>
      <c r="L25" s="61">
        <v>0</v>
      </c>
      <c r="M25" s="61">
        <v>0</v>
      </c>
      <c r="N25" s="61">
        <v>0</v>
      </c>
      <c r="O25" s="61">
        <v>0</v>
      </c>
      <c r="P25" s="61">
        <v>0</v>
      </c>
      <c r="Q25" s="61">
        <v>0</v>
      </c>
      <c r="R25" s="61">
        <v>0</v>
      </c>
      <c r="S25" s="61">
        <v>0</v>
      </c>
      <c r="T25" s="61">
        <v>0</v>
      </c>
      <c r="U25" s="62">
        <f t="shared" si="4"/>
        <v>0</v>
      </c>
      <c r="V25" s="61">
        <v>0</v>
      </c>
      <c r="W25" s="62">
        <f t="shared" si="3"/>
        <v>0</v>
      </c>
    </row>
    <row r="26" spans="1:23" x14ac:dyDescent="0.2">
      <c r="A26" s="308" t="s">
        <v>340</v>
      </c>
      <c r="B26" s="308"/>
      <c r="C26" s="308"/>
      <c r="D26" s="308"/>
      <c r="E26" s="308"/>
      <c r="F26" s="308"/>
      <c r="G26" s="6">
        <v>20</v>
      </c>
      <c r="H26" s="61">
        <v>0</v>
      </c>
      <c r="I26" s="61">
        <v>-2094310</v>
      </c>
      <c r="J26" s="61">
        <v>0</v>
      </c>
      <c r="K26" s="61">
        <v>0</v>
      </c>
      <c r="L26" s="61">
        <v>0</v>
      </c>
      <c r="M26" s="61">
        <v>0</v>
      </c>
      <c r="N26" s="61">
        <v>0</v>
      </c>
      <c r="O26" s="61">
        <v>0</v>
      </c>
      <c r="P26" s="61">
        <v>0</v>
      </c>
      <c r="Q26" s="61">
        <v>0</v>
      </c>
      <c r="R26" s="61">
        <v>0</v>
      </c>
      <c r="S26" s="61">
        <v>-119570198</v>
      </c>
      <c r="T26" s="61">
        <v>119570198</v>
      </c>
      <c r="U26" s="62">
        <f t="shared" si="4"/>
        <v>-2094310</v>
      </c>
      <c r="V26" s="61">
        <v>0</v>
      </c>
      <c r="W26" s="62">
        <f t="shared" si="3"/>
        <v>-2094310</v>
      </c>
    </row>
    <row r="27" spans="1:23" x14ac:dyDescent="0.2">
      <c r="A27" s="308" t="s">
        <v>341</v>
      </c>
      <c r="B27" s="308"/>
      <c r="C27" s="308"/>
      <c r="D27" s="308"/>
      <c r="E27" s="308"/>
      <c r="F27" s="308"/>
      <c r="G27" s="6">
        <v>21</v>
      </c>
      <c r="H27" s="61">
        <v>0</v>
      </c>
      <c r="I27" s="61">
        <v>0</v>
      </c>
      <c r="J27" s="61">
        <v>0</v>
      </c>
      <c r="K27" s="61">
        <v>0</v>
      </c>
      <c r="L27" s="61">
        <v>0</v>
      </c>
      <c r="M27" s="61">
        <v>0</v>
      </c>
      <c r="N27" s="61">
        <v>0</v>
      </c>
      <c r="O27" s="61">
        <v>0</v>
      </c>
      <c r="P27" s="61">
        <v>0</v>
      </c>
      <c r="Q27" s="61">
        <v>0</v>
      </c>
      <c r="R27" s="61">
        <v>0</v>
      </c>
      <c r="S27" s="61">
        <v>0</v>
      </c>
      <c r="T27" s="61">
        <v>0</v>
      </c>
      <c r="U27" s="62">
        <f t="shared" si="4"/>
        <v>0</v>
      </c>
      <c r="V27" s="61">
        <v>0</v>
      </c>
      <c r="W27" s="62">
        <f t="shared" si="3"/>
        <v>0</v>
      </c>
    </row>
    <row r="28" spans="1:23" x14ac:dyDescent="0.2">
      <c r="A28" s="308" t="s">
        <v>342</v>
      </c>
      <c r="B28" s="308"/>
      <c r="C28" s="308"/>
      <c r="D28" s="308"/>
      <c r="E28" s="308"/>
      <c r="F28" s="308"/>
      <c r="G28" s="6">
        <v>22</v>
      </c>
      <c r="H28" s="61">
        <v>0</v>
      </c>
      <c r="I28" s="61">
        <v>0</v>
      </c>
      <c r="J28" s="61">
        <v>0</v>
      </c>
      <c r="K28" s="61">
        <v>0</v>
      </c>
      <c r="L28" s="61">
        <v>0</v>
      </c>
      <c r="M28" s="61">
        <v>0</v>
      </c>
      <c r="N28" s="61">
        <v>0</v>
      </c>
      <c r="O28" s="61">
        <v>0</v>
      </c>
      <c r="P28" s="61">
        <v>0</v>
      </c>
      <c r="Q28" s="61">
        <v>0</v>
      </c>
      <c r="R28" s="61">
        <v>0</v>
      </c>
      <c r="S28" s="61">
        <v>0</v>
      </c>
      <c r="T28" s="61">
        <v>0</v>
      </c>
      <c r="U28" s="62">
        <f t="shared" si="4"/>
        <v>0</v>
      </c>
      <c r="V28" s="61">
        <v>0</v>
      </c>
      <c r="W28" s="62">
        <f t="shared" si="3"/>
        <v>0</v>
      </c>
    </row>
    <row r="29" spans="1:23" ht="21.75" customHeight="1" x14ac:dyDescent="0.2">
      <c r="A29" s="326" t="s">
        <v>376</v>
      </c>
      <c r="B29" s="326"/>
      <c r="C29" s="326"/>
      <c r="D29" s="326"/>
      <c r="E29" s="326"/>
      <c r="F29" s="326"/>
      <c r="G29" s="8">
        <v>23</v>
      </c>
      <c r="H29" s="64">
        <f>SUM(H10:H28)</f>
        <v>247193050</v>
      </c>
      <c r="I29" s="64">
        <f t="shared" ref="I29:W29" si="5">SUM(I10:I28)</f>
        <v>86141670</v>
      </c>
      <c r="J29" s="64">
        <f t="shared" si="5"/>
        <v>11652410</v>
      </c>
      <c r="K29" s="64">
        <f t="shared" si="5"/>
        <v>8465950</v>
      </c>
      <c r="L29" s="64">
        <f t="shared" si="5"/>
        <v>8465950</v>
      </c>
      <c r="M29" s="64">
        <f t="shared" si="5"/>
        <v>32188407</v>
      </c>
      <c r="N29" s="64">
        <f t="shared" si="5"/>
        <v>30589488</v>
      </c>
      <c r="O29" s="64">
        <f t="shared" si="5"/>
        <v>40706979</v>
      </c>
      <c r="P29" s="64">
        <f t="shared" si="5"/>
        <v>0</v>
      </c>
      <c r="Q29" s="64">
        <f t="shared" si="5"/>
        <v>0</v>
      </c>
      <c r="R29" s="64">
        <f t="shared" si="5"/>
        <v>0</v>
      </c>
      <c r="S29" s="64">
        <f t="shared" si="5"/>
        <v>-369208977</v>
      </c>
      <c r="T29" s="64">
        <f t="shared" si="5"/>
        <v>3250989</v>
      </c>
      <c r="U29" s="64">
        <f t="shared" si="5"/>
        <v>82514016</v>
      </c>
      <c r="V29" s="64">
        <f t="shared" si="5"/>
        <v>0</v>
      </c>
      <c r="W29" s="64">
        <f t="shared" si="5"/>
        <v>82514016</v>
      </c>
    </row>
    <row r="30" spans="1:23" x14ac:dyDescent="0.2">
      <c r="A30" s="327" t="s">
        <v>343</v>
      </c>
      <c r="B30" s="328"/>
      <c r="C30" s="328"/>
      <c r="D30" s="328"/>
      <c r="E30" s="328"/>
      <c r="F30" s="328"/>
      <c r="G30" s="328"/>
      <c r="H30" s="328"/>
      <c r="I30" s="328"/>
      <c r="J30" s="328"/>
      <c r="K30" s="328"/>
      <c r="L30" s="328"/>
      <c r="M30" s="328"/>
      <c r="N30" s="328"/>
      <c r="O30" s="328"/>
      <c r="P30" s="328"/>
      <c r="Q30" s="328"/>
      <c r="R30" s="328"/>
      <c r="S30" s="328"/>
      <c r="T30" s="328"/>
      <c r="U30" s="328"/>
      <c r="V30" s="328"/>
      <c r="W30" s="328"/>
    </row>
    <row r="31" spans="1:23" ht="36.75" customHeight="1" x14ac:dyDescent="0.2">
      <c r="A31" s="329" t="s">
        <v>344</v>
      </c>
      <c r="B31" s="329"/>
      <c r="C31" s="329"/>
      <c r="D31" s="329"/>
      <c r="E31" s="329"/>
      <c r="F31" s="329"/>
      <c r="G31" s="7">
        <v>24</v>
      </c>
      <c r="H31" s="62">
        <f>SUM(H12:H20)</f>
        <v>0</v>
      </c>
      <c r="I31" s="62">
        <f t="shared" ref="I31:W31" si="6">SUM(I12:I20)</f>
        <v>0</v>
      </c>
      <c r="J31" s="62">
        <f t="shared" si="6"/>
        <v>0</v>
      </c>
      <c r="K31" s="62">
        <f t="shared" si="6"/>
        <v>0</v>
      </c>
      <c r="L31" s="62">
        <f t="shared" si="6"/>
        <v>0</v>
      </c>
      <c r="M31" s="62">
        <f t="shared" si="6"/>
        <v>0</v>
      </c>
      <c r="N31" s="62">
        <f t="shared" si="6"/>
        <v>-1661660</v>
      </c>
      <c r="O31" s="62">
        <f t="shared" si="6"/>
        <v>0</v>
      </c>
      <c r="P31" s="62">
        <f t="shared" si="6"/>
        <v>0</v>
      </c>
      <c r="Q31" s="62">
        <f t="shared" si="6"/>
        <v>0</v>
      </c>
      <c r="R31" s="62">
        <f t="shared" si="6"/>
        <v>0</v>
      </c>
      <c r="S31" s="62">
        <f t="shared" si="6"/>
        <v>0</v>
      </c>
      <c r="T31" s="62">
        <f t="shared" si="6"/>
        <v>0</v>
      </c>
      <c r="U31" s="62">
        <f t="shared" si="6"/>
        <v>-1661660</v>
      </c>
      <c r="V31" s="62">
        <f t="shared" si="6"/>
        <v>693731</v>
      </c>
      <c r="W31" s="62">
        <f t="shared" si="6"/>
        <v>-967929</v>
      </c>
    </row>
    <row r="32" spans="1:23" ht="31.5" customHeight="1" x14ac:dyDescent="0.2">
      <c r="A32" s="329" t="s">
        <v>345</v>
      </c>
      <c r="B32" s="329"/>
      <c r="C32" s="329"/>
      <c r="D32" s="329"/>
      <c r="E32" s="329"/>
      <c r="F32" s="329"/>
      <c r="G32" s="7">
        <v>25</v>
      </c>
      <c r="H32" s="62">
        <f>H11+H31</f>
        <v>0</v>
      </c>
      <c r="I32" s="62">
        <f t="shared" ref="I32:W32" si="7">I11+I31</f>
        <v>0</v>
      </c>
      <c r="J32" s="62">
        <f t="shared" si="7"/>
        <v>0</v>
      </c>
      <c r="K32" s="62">
        <f t="shared" si="7"/>
        <v>0</v>
      </c>
      <c r="L32" s="62">
        <f t="shared" si="7"/>
        <v>0</v>
      </c>
      <c r="M32" s="62">
        <f t="shared" si="7"/>
        <v>0</v>
      </c>
      <c r="N32" s="62">
        <f t="shared" si="7"/>
        <v>-1661660</v>
      </c>
      <c r="O32" s="62">
        <f t="shared" si="7"/>
        <v>0</v>
      </c>
      <c r="P32" s="62">
        <f t="shared" si="7"/>
        <v>0</v>
      </c>
      <c r="Q32" s="62">
        <f t="shared" si="7"/>
        <v>0</v>
      </c>
      <c r="R32" s="62">
        <f t="shared" si="7"/>
        <v>0</v>
      </c>
      <c r="S32" s="62">
        <f t="shared" si="7"/>
        <v>0</v>
      </c>
      <c r="T32" s="62">
        <f t="shared" si="7"/>
        <v>3250989</v>
      </c>
      <c r="U32" s="62">
        <f t="shared" si="7"/>
        <v>1589329</v>
      </c>
      <c r="V32" s="62">
        <f t="shared" si="7"/>
        <v>693731</v>
      </c>
      <c r="W32" s="62">
        <f t="shared" si="7"/>
        <v>2283060</v>
      </c>
    </row>
    <row r="33" spans="1:23" ht="30.75" customHeight="1" x14ac:dyDescent="0.2">
      <c r="A33" s="330" t="s">
        <v>346</v>
      </c>
      <c r="B33" s="330"/>
      <c r="C33" s="330"/>
      <c r="D33" s="330"/>
      <c r="E33" s="330"/>
      <c r="F33" s="330"/>
      <c r="G33" s="8">
        <v>26</v>
      </c>
      <c r="H33" s="64">
        <f>SUM(H21:H28)</f>
        <v>0</v>
      </c>
      <c r="I33" s="64">
        <f t="shared" ref="I33:W33" si="8">SUM(I21:I28)</f>
        <v>-2094310</v>
      </c>
      <c r="J33" s="64">
        <f t="shared" si="8"/>
        <v>0</v>
      </c>
      <c r="K33" s="64">
        <f t="shared" si="8"/>
        <v>0</v>
      </c>
      <c r="L33" s="64">
        <f t="shared" si="8"/>
        <v>0</v>
      </c>
      <c r="M33" s="64">
        <f t="shared" si="8"/>
        <v>0</v>
      </c>
      <c r="N33" s="64">
        <f t="shared" si="8"/>
        <v>0</v>
      </c>
      <c r="O33" s="64">
        <f t="shared" si="8"/>
        <v>0</v>
      </c>
      <c r="P33" s="64">
        <f t="shared" si="8"/>
        <v>0</v>
      </c>
      <c r="Q33" s="64">
        <f t="shared" si="8"/>
        <v>0</v>
      </c>
      <c r="R33" s="64">
        <f t="shared" si="8"/>
        <v>0</v>
      </c>
      <c r="S33" s="64">
        <f t="shared" si="8"/>
        <v>-119570198</v>
      </c>
      <c r="T33" s="64">
        <f t="shared" si="8"/>
        <v>119570198</v>
      </c>
      <c r="U33" s="64">
        <f t="shared" si="8"/>
        <v>-2094310</v>
      </c>
      <c r="V33" s="64">
        <f t="shared" si="8"/>
        <v>0</v>
      </c>
      <c r="W33" s="64">
        <f t="shared" si="8"/>
        <v>-2094310</v>
      </c>
    </row>
    <row r="34" spans="1:23" x14ac:dyDescent="0.2">
      <c r="A34" s="327" t="s">
        <v>347</v>
      </c>
      <c r="B34" s="331"/>
      <c r="C34" s="331"/>
      <c r="D34" s="331"/>
      <c r="E34" s="331"/>
      <c r="F34" s="331"/>
      <c r="G34" s="331"/>
      <c r="H34" s="331"/>
      <c r="I34" s="331"/>
      <c r="J34" s="331"/>
      <c r="K34" s="331"/>
      <c r="L34" s="331"/>
      <c r="M34" s="331"/>
      <c r="N34" s="331"/>
      <c r="O34" s="331"/>
      <c r="P34" s="331"/>
      <c r="Q34" s="331"/>
      <c r="R34" s="331"/>
      <c r="S34" s="331"/>
      <c r="T34" s="331"/>
      <c r="U34" s="331"/>
      <c r="V34" s="331"/>
      <c r="W34" s="331"/>
    </row>
    <row r="35" spans="1:23" x14ac:dyDescent="0.2">
      <c r="A35" s="325" t="s">
        <v>377</v>
      </c>
      <c r="B35" s="325"/>
      <c r="C35" s="325"/>
      <c r="D35" s="325"/>
      <c r="E35" s="325"/>
      <c r="F35" s="325"/>
      <c r="G35" s="6">
        <v>27</v>
      </c>
      <c r="H35" s="61">
        <v>247193050</v>
      </c>
      <c r="I35" s="61">
        <v>86141670</v>
      </c>
      <c r="J35" s="61">
        <v>11652410</v>
      </c>
      <c r="K35" s="61">
        <v>8465950</v>
      </c>
      <c r="L35" s="61">
        <v>8465950</v>
      </c>
      <c r="M35" s="61">
        <v>32188407</v>
      </c>
      <c r="N35" s="61">
        <v>30589488</v>
      </c>
      <c r="O35" s="61">
        <v>40706979</v>
      </c>
      <c r="P35" s="61">
        <v>0</v>
      </c>
      <c r="Q35" s="61">
        <v>0</v>
      </c>
      <c r="R35" s="61">
        <v>0</v>
      </c>
      <c r="S35" s="61">
        <v>-369208977</v>
      </c>
      <c r="T35" s="61">
        <v>3250989</v>
      </c>
      <c r="U35" s="65">
        <f t="shared" ref="U35:U37" si="9">H35+I35+J35+K35-L35+M35+N35+O35+P35+Q35+R35+S35+T35</f>
        <v>82514016</v>
      </c>
      <c r="V35" s="61">
        <v>0</v>
      </c>
      <c r="W35" s="65">
        <f t="shared" ref="W35:W37" si="10">U35+V35</f>
        <v>82514016</v>
      </c>
    </row>
    <row r="36" spans="1:23" x14ac:dyDescent="0.2">
      <c r="A36" s="308" t="s">
        <v>323</v>
      </c>
      <c r="B36" s="308"/>
      <c r="C36" s="308"/>
      <c r="D36" s="308"/>
      <c r="E36" s="308"/>
      <c r="F36" s="308"/>
      <c r="G36" s="6">
        <v>28</v>
      </c>
      <c r="H36" s="61">
        <v>0</v>
      </c>
      <c r="I36" s="61">
        <v>0</v>
      </c>
      <c r="J36" s="61">
        <v>0</v>
      </c>
      <c r="K36" s="61">
        <v>0</v>
      </c>
      <c r="L36" s="61">
        <v>0</v>
      </c>
      <c r="M36" s="61">
        <v>0</v>
      </c>
      <c r="N36" s="61">
        <v>0</v>
      </c>
      <c r="O36" s="61">
        <v>0</v>
      </c>
      <c r="P36" s="61">
        <v>0</v>
      </c>
      <c r="Q36" s="61">
        <v>0</v>
      </c>
      <c r="R36" s="61">
        <v>0</v>
      </c>
      <c r="S36" s="61">
        <v>0</v>
      </c>
      <c r="T36" s="61">
        <v>0</v>
      </c>
      <c r="U36" s="65">
        <f t="shared" si="9"/>
        <v>0</v>
      </c>
      <c r="V36" s="61">
        <v>0</v>
      </c>
      <c r="W36" s="65">
        <f t="shared" si="10"/>
        <v>0</v>
      </c>
    </row>
    <row r="37" spans="1:23" x14ac:dyDescent="0.2">
      <c r="A37" s="308" t="s">
        <v>324</v>
      </c>
      <c r="B37" s="308"/>
      <c r="C37" s="308"/>
      <c r="D37" s="308"/>
      <c r="E37" s="308"/>
      <c r="F37" s="308"/>
      <c r="G37" s="6">
        <v>29</v>
      </c>
      <c r="H37" s="61">
        <v>0</v>
      </c>
      <c r="I37" s="61">
        <v>0</v>
      </c>
      <c r="J37" s="61">
        <v>0</v>
      </c>
      <c r="K37" s="61">
        <v>0</v>
      </c>
      <c r="L37" s="61">
        <v>0</v>
      </c>
      <c r="M37" s="61">
        <v>0</v>
      </c>
      <c r="N37" s="61">
        <v>0</v>
      </c>
      <c r="O37" s="61">
        <v>0</v>
      </c>
      <c r="P37" s="61">
        <v>0</v>
      </c>
      <c r="Q37" s="61">
        <v>0</v>
      </c>
      <c r="R37" s="61">
        <v>0</v>
      </c>
      <c r="S37" s="61">
        <v>0</v>
      </c>
      <c r="T37" s="61">
        <v>0</v>
      </c>
      <c r="U37" s="65">
        <f t="shared" si="9"/>
        <v>0</v>
      </c>
      <c r="V37" s="61">
        <v>0</v>
      </c>
      <c r="W37" s="65">
        <f t="shared" si="10"/>
        <v>0</v>
      </c>
    </row>
    <row r="38" spans="1:23" ht="25.5" customHeight="1" x14ac:dyDescent="0.2">
      <c r="A38" s="325" t="s">
        <v>378</v>
      </c>
      <c r="B38" s="325"/>
      <c r="C38" s="325"/>
      <c r="D38" s="325"/>
      <c r="E38" s="325"/>
      <c r="F38" s="325"/>
      <c r="G38" s="6">
        <v>30</v>
      </c>
      <c r="H38" s="65">
        <f>H35+H36+H37</f>
        <v>247193050</v>
      </c>
      <c r="I38" s="65">
        <f t="shared" ref="I38:W38" si="11">I35+I36+I37</f>
        <v>86141670</v>
      </c>
      <c r="J38" s="65">
        <f t="shared" si="11"/>
        <v>11652410</v>
      </c>
      <c r="K38" s="65">
        <f t="shared" si="11"/>
        <v>8465950</v>
      </c>
      <c r="L38" s="65">
        <f t="shared" si="11"/>
        <v>8465950</v>
      </c>
      <c r="M38" s="65">
        <f t="shared" si="11"/>
        <v>32188407</v>
      </c>
      <c r="N38" s="65">
        <f t="shared" si="11"/>
        <v>30589488</v>
      </c>
      <c r="O38" s="65">
        <f t="shared" si="11"/>
        <v>40706979</v>
      </c>
      <c r="P38" s="65">
        <f t="shared" si="11"/>
        <v>0</v>
      </c>
      <c r="Q38" s="65">
        <f t="shared" si="11"/>
        <v>0</v>
      </c>
      <c r="R38" s="65">
        <f t="shared" si="11"/>
        <v>0</v>
      </c>
      <c r="S38" s="65">
        <f t="shared" si="11"/>
        <v>-369208977</v>
      </c>
      <c r="T38" s="65">
        <f t="shared" si="11"/>
        <v>3250989</v>
      </c>
      <c r="U38" s="65">
        <f t="shared" si="11"/>
        <v>82514016</v>
      </c>
      <c r="V38" s="65">
        <f t="shared" si="11"/>
        <v>0</v>
      </c>
      <c r="W38" s="65">
        <f t="shared" si="11"/>
        <v>82514016</v>
      </c>
    </row>
    <row r="39" spans="1:23" x14ac:dyDescent="0.2">
      <c r="A39" s="308" t="s">
        <v>325</v>
      </c>
      <c r="B39" s="308"/>
      <c r="C39" s="308"/>
      <c r="D39" s="308"/>
      <c r="E39" s="308"/>
      <c r="F39" s="308"/>
      <c r="G39" s="6">
        <v>31</v>
      </c>
      <c r="H39" s="63">
        <v>0</v>
      </c>
      <c r="I39" s="63">
        <v>0</v>
      </c>
      <c r="J39" s="63">
        <v>0</v>
      </c>
      <c r="K39" s="63">
        <v>0</v>
      </c>
      <c r="L39" s="63">
        <v>0</v>
      </c>
      <c r="M39" s="63">
        <v>0</v>
      </c>
      <c r="N39" s="63">
        <v>0</v>
      </c>
      <c r="O39" s="63">
        <v>0</v>
      </c>
      <c r="P39" s="63">
        <v>0</v>
      </c>
      <c r="Q39" s="63">
        <v>0</v>
      </c>
      <c r="R39" s="63">
        <v>0</v>
      </c>
      <c r="S39" s="63">
        <v>0</v>
      </c>
      <c r="T39" s="61">
        <v>-4152570</v>
      </c>
      <c r="U39" s="65">
        <f t="shared" ref="U39:U56" si="12">H39+I39+J39+K39-L39+M39+N39+O39+P39+Q39+R39+S39+T39</f>
        <v>-4152570</v>
      </c>
      <c r="V39" s="61">
        <v>0</v>
      </c>
      <c r="W39" s="65">
        <f t="shared" ref="W39:W56" si="13">U39+V39</f>
        <v>-4152570</v>
      </c>
    </row>
    <row r="40" spans="1:23" x14ac:dyDescent="0.2">
      <c r="A40" s="308" t="s">
        <v>326</v>
      </c>
      <c r="B40" s="308"/>
      <c r="C40" s="308"/>
      <c r="D40" s="308"/>
      <c r="E40" s="308"/>
      <c r="F40" s="308"/>
      <c r="G40" s="6">
        <v>32</v>
      </c>
      <c r="H40" s="63">
        <v>0</v>
      </c>
      <c r="I40" s="63">
        <v>0</v>
      </c>
      <c r="J40" s="63">
        <v>0</v>
      </c>
      <c r="K40" s="63">
        <v>0</v>
      </c>
      <c r="L40" s="63">
        <v>0</v>
      </c>
      <c r="M40" s="63">
        <v>0</v>
      </c>
      <c r="N40" s="61">
        <v>245016</v>
      </c>
      <c r="O40" s="63">
        <v>0</v>
      </c>
      <c r="P40" s="63">
        <v>0</v>
      </c>
      <c r="Q40" s="63">
        <v>0</v>
      </c>
      <c r="R40" s="63">
        <v>0</v>
      </c>
      <c r="S40" s="63">
        <v>0</v>
      </c>
      <c r="T40" s="63">
        <v>0</v>
      </c>
      <c r="U40" s="65">
        <f t="shared" si="12"/>
        <v>245016</v>
      </c>
      <c r="V40" s="61">
        <v>0</v>
      </c>
      <c r="W40" s="65">
        <f t="shared" si="13"/>
        <v>245016</v>
      </c>
    </row>
    <row r="41" spans="1:23" ht="27" customHeight="1" x14ac:dyDescent="0.2">
      <c r="A41" s="308" t="s">
        <v>348</v>
      </c>
      <c r="B41" s="308"/>
      <c r="C41" s="308"/>
      <c r="D41" s="308"/>
      <c r="E41" s="308"/>
      <c r="F41" s="308"/>
      <c r="G41" s="6">
        <v>33</v>
      </c>
      <c r="H41" s="63">
        <v>0</v>
      </c>
      <c r="I41" s="63">
        <v>0</v>
      </c>
      <c r="J41" s="63">
        <v>0</v>
      </c>
      <c r="K41" s="63">
        <v>0</v>
      </c>
      <c r="L41" s="63">
        <v>0</v>
      </c>
      <c r="M41" s="63">
        <v>0</v>
      </c>
      <c r="N41" s="63">
        <v>0</v>
      </c>
      <c r="O41" s="61">
        <v>0</v>
      </c>
      <c r="P41" s="63">
        <v>0</v>
      </c>
      <c r="Q41" s="63">
        <v>0</v>
      </c>
      <c r="R41" s="63">
        <v>0</v>
      </c>
      <c r="S41" s="61">
        <v>0</v>
      </c>
      <c r="T41" s="61">
        <v>0</v>
      </c>
      <c r="U41" s="65">
        <f t="shared" si="12"/>
        <v>0</v>
      </c>
      <c r="V41" s="61">
        <v>0</v>
      </c>
      <c r="W41" s="65">
        <f t="shared" si="13"/>
        <v>0</v>
      </c>
    </row>
    <row r="42" spans="1:23" ht="20.25" customHeight="1" x14ac:dyDescent="0.2">
      <c r="A42" s="308" t="s">
        <v>328</v>
      </c>
      <c r="B42" s="308"/>
      <c r="C42" s="308"/>
      <c r="D42" s="308"/>
      <c r="E42" s="308"/>
      <c r="F42" s="308"/>
      <c r="G42" s="6">
        <v>34</v>
      </c>
      <c r="H42" s="63">
        <v>0</v>
      </c>
      <c r="I42" s="63">
        <v>0</v>
      </c>
      <c r="J42" s="63">
        <v>0</v>
      </c>
      <c r="K42" s="63">
        <v>0</v>
      </c>
      <c r="L42" s="63">
        <v>0</v>
      </c>
      <c r="M42" s="63">
        <v>0</v>
      </c>
      <c r="N42" s="63">
        <v>0</v>
      </c>
      <c r="O42" s="63">
        <v>0</v>
      </c>
      <c r="P42" s="61">
        <v>0</v>
      </c>
      <c r="Q42" s="63">
        <v>0</v>
      </c>
      <c r="R42" s="63">
        <v>0</v>
      </c>
      <c r="S42" s="61">
        <v>0</v>
      </c>
      <c r="T42" s="61">
        <v>0</v>
      </c>
      <c r="U42" s="65">
        <f t="shared" si="12"/>
        <v>0</v>
      </c>
      <c r="V42" s="61">
        <v>0</v>
      </c>
      <c r="W42" s="65">
        <f t="shared" si="13"/>
        <v>0</v>
      </c>
    </row>
    <row r="43" spans="1:23" ht="21" customHeight="1" x14ac:dyDescent="0.2">
      <c r="A43" s="308" t="s">
        <v>329</v>
      </c>
      <c r="B43" s="308"/>
      <c r="C43" s="308"/>
      <c r="D43" s="308"/>
      <c r="E43" s="308"/>
      <c r="F43" s="308"/>
      <c r="G43" s="6">
        <v>35</v>
      </c>
      <c r="H43" s="63">
        <v>0</v>
      </c>
      <c r="I43" s="63">
        <v>0</v>
      </c>
      <c r="J43" s="63">
        <v>0</v>
      </c>
      <c r="K43" s="63">
        <v>0</v>
      </c>
      <c r="L43" s="63">
        <v>0</v>
      </c>
      <c r="M43" s="63">
        <v>0</v>
      </c>
      <c r="N43" s="63">
        <v>0</v>
      </c>
      <c r="O43" s="63">
        <v>0</v>
      </c>
      <c r="P43" s="63">
        <v>0</v>
      </c>
      <c r="Q43" s="61">
        <v>0</v>
      </c>
      <c r="R43" s="63">
        <v>0</v>
      </c>
      <c r="S43" s="61">
        <v>0</v>
      </c>
      <c r="T43" s="61">
        <v>0</v>
      </c>
      <c r="U43" s="65">
        <f t="shared" si="12"/>
        <v>0</v>
      </c>
      <c r="V43" s="61">
        <v>0</v>
      </c>
      <c r="W43" s="65">
        <f t="shared" si="13"/>
        <v>0</v>
      </c>
    </row>
    <row r="44" spans="1:23" ht="29.25" customHeight="1" x14ac:dyDescent="0.2">
      <c r="A44" s="308" t="s">
        <v>330</v>
      </c>
      <c r="B44" s="308"/>
      <c r="C44" s="308"/>
      <c r="D44" s="308"/>
      <c r="E44" s="308"/>
      <c r="F44" s="308"/>
      <c r="G44" s="6">
        <v>36</v>
      </c>
      <c r="H44" s="63">
        <v>0</v>
      </c>
      <c r="I44" s="63">
        <v>0</v>
      </c>
      <c r="J44" s="63">
        <v>0</v>
      </c>
      <c r="K44" s="63">
        <v>0</v>
      </c>
      <c r="L44" s="63">
        <v>0</v>
      </c>
      <c r="M44" s="63">
        <v>0</v>
      </c>
      <c r="N44" s="63">
        <v>0</v>
      </c>
      <c r="O44" s="63">
        <v>0</v>
      </c>
      <c r="P44" s="63">
        <v>0</v>
      </c>
      <c r="Q44" s="63">
        <v>0</v>
      </c>
      <c r="R44" s="61">
        <v>0</v>
      </c>
      <c r="S44" s="61">
        <v>0</v>
      </c>
      <c r="T44" s="61">
        <v>0</v>
      </c>
      <c r="U44" s="65">
        <f t="shared" si="12"/>
        <v>0</v>
      </c>
      <c r="V44" s="61">
        <v>0</v>
      </c>
      <c r="W44" s="65">
        <f t="shared" si="13"/>
        <v>0</v>
      </c>
    </row>
    <row r="45" spans="1:23" ht="21" customHeight="1" x14ac:dyDescent="0.2">
      <c r="A45" s="308" t="s">
        <v>349</v>
      </c>
      <c r="B45" s="308"/>
      <c r="C45" s="308"/>
      <c r="D45" s="308"/>
      <c r="E45" s="308"/>
      <c r="F45" s="308"/>
      <c r="G45" s="6">
        <v>37</v>
      </c>
      <c r="H45" s="63">
        <v>0</v>
      </c>
      <c r="I45" s="63">
        <v>0</v>
      </c>
      <c r="J45" s="63">
        <v>0</v>
      </c>
      <c r="K45" s="63">
        <v>0</v>
      </c>
      <c r="L45" s="63">
        <v>0</v>
      </c>
      <c r="M45" s="63">
        <v>0</v>
      </c>
      <c r="N45" s="61">
        <v>0</v>
      </c>
      <c r="O45" s="61">
        <v>0</v>
      </c>
      <c r="P45" s="61">
        <v>0</v>
      </c>
      <c r="Q45" s="61">
        <v>0</v>
      </c>
      <c r="R45" s="61">
        <v>0</v>
      </c>
      <c r="S45" s="61">
        <v>0</v>
      </c>
      <c r="T45" s="61">
        <v>0</v>
      </c>
      <c r="U45" s="65">
        <f t="shared" si="12"/>
        <v>0</v>
      </c>
      <c r="V45" s="61">
        <v>0</v>
      </c>
      <c r="W45" s="65">
        <f t="shared" si="13"/>
        <v>0</v>
      </c>
    </row>
    <row r="46" spans="1:23" x14ac:dyDescent="0.2">
      <c r="A46" s="308" t="s">
        <v>332</v>
      </c>
      <c r="B46" s="308"/>
      <c r="C46" s="308"/>
      <c r="D46" s="308"/>
      <c r="E46" s="308"/>
      <c r="F46" s="308"/>
      <c r="G46" s="6">
        <v>38</v>
      </c>
      <c r="H46" s="63">
        <v>0</v>
      </c>
      <c r="I46" s="63">
        <v>0</v>
      </c>
      <c r="J46" s="63">
        <v>0</v>
      </c>
      <c r="K46" s="63">
        <v>0</v>
      </c>
      <c r="L46" s="63">
        <v>0</v>
      </c>
      <c r="M46" s="63">
        <v>0</v>
      </c>
      <c r="N46" s="61">
        <v>0</v>
      </c>
      <c r="O46" s="61">
        <v>0</v>
      </c>
      <c r="P46" s="61">
        <v>0</v>
      </c>
      <c r="Q46" s="61">
        <v>0</v>
      </c>
      <c r="R46" s="61">
        <v>0</v>
      </c>
      <c r="S46" s="61">
        <v>0</v>
      </c>
      <c r="T46" s="61">
        <v>0</v>
      </c>
      <c r="U46" s="65">
        <f t="shared" si="12"/>
        <v>0</v>
      </c>
      <c r="V46" s="61">
        <v>0</v>
      </c>
      <c r="W46" s="65">
        <f t="shared" si="13"/>
        <v>0</v>
      </c>
    </row>
    <row r="47" spans="1:23" x14ac:dyDescent="0.2">
      <c r="A47" s="308" t="s">
        <v>333</v>
      </c>
      <c r="B47" s="308"/>
      <c r="C47" s="308"/>
      <c r="D47" s="308"/>
      <c r="E47" s="308"/>
      <c r="F47" s="308"/>
      <c r="G47" s="6">
        <v>39</v>
      </c>
      <c r="H47" s="61">
        <v>0</v>
      </c>
      <c r="I47" s="61">
        <v>0</v>
      </c>
      <c r="J47" s="61">
        <v>0</v>
      </c>
      <c r="K47" s="61">
        <v>0</v>
      </c>
      <c r="L47" s="61">
        <v>0</v>
      </c>
      <c r="M47" s="61">
        <v>0</v>
      </c>
      <c r="N47" s="61">
        <v>0</v>
      </c>
      <c r="O47" s="61">
        <v>0</v>
      </c>
      <c r="P47" s="61">
        <v>0</v>
      </c>
      <c r="Q47" s="61">
        <v>0</v>
      </c>
      <c r="R47" s="61">
        <v>0</v>
      </c>
      <c r="S47" s="61">
        <v>0</v>
      </c>
      <c r="T47" s="61">
        <v>0</v>
      </c>
      <c r="U47" s="65">
        <f t="shared" si="12"/>
        <v>0</v>
      </c>
      <c r="V47" s="61">
        <v>0</v>
      </c>
      <c r="W47" s="65">
        <f t="shared" si="13"/>
        <v>0</v>
      </c>
    </row>
    <row r="48" spans="1:23" x14ac:dyDescent="0.2">
      <c r="A48" s="308" t="s">
        <v>334</v>
      </c>
      <c r="B48" s="308"/>
      <c r="C48" s="308"/>
      <c r="D48" s="308"/>
      <c r="E48" s="308"/>
      <c r="F48" s="308"/>
      <c r="G48" s="6">
        <v>40</v>
      </c>
      <c r="H48" s="63">
        <v>0</v>
      </c>
      <c r="I48" s="63">
        <v>0</v>
      </c>
      <c r="J48" s="63">
        <v>0</v>
      </c>
      <c r="K48" s="63">
        <v>0</v>
      </c>
      <c r="L48" s="63">
        <v>0</v>
      </c>
      <c r="M48" s="63">
        <v>0</v>
      </c>
      <c r="N48" s="61">
        <v>0</v>
      </c>
      <c r="O48" s="61">
        <v>0</v>
      </c>
      <c r="P48" s="61">
        <v>0</v>
      </c>
      <c r="Q48" s="61">
        <v>0</v>
      </c>
      <c r="R48" s="61">
        <v>0</v>
      </c>
      <c r="S48" s="61">
        <v>0</v>
      </c>
      <c r="T48" s="61">
        <v>0</v>
      </c>
      <c r="U48" s="65">
        <f t="shared" si="12"/>
        <v>0</v>
      </c>
      <c r="V48" s="61">
        <v>0</v>
      </c>
      <c r="W48" s="65">
        <f t="shared" si="13"/>
        <v>0</v>
      </c>
    </row>
    <row r="49" spans="1:23" ht="24" customHeight="1" x14ac:dyDescent="0.2">
      <c r="A49" s="308" t="s">
        <v>350</v>
      </c>
      <c r="B49" s="308"/>
      <c r="C49" s="308"/>
      <c r="D49" s="308"/>
      <c r="E49" s="308"/>
      <c r="F49" s="308"/>
      <c r="G49" s="6">
        <v>41</v>
      </c>
      <c r="H49" s="61">
        <v>0</v>
      </c>
      <c r="I49" s="61">
        <v>0</v>
      </c>
      <c r="J49" s="61">
        <v>0</v>
      </c>
      <c r="K49" s="61">
        <v>0</v>
      </c>
      <c r="L49" s="61">
        <v>0</v>
      </c>
      <c r="M49" s="61">
        <v>0</v>
      </c>
      <c r="N49" s="61">
        <v>0</v>
      </c>
      <c r="O49" s="61">
        <v>0</v>
      </c>
      <c r="P49" s="61">
        <v>0</v>
      </c>
      <c r="Q49" s="61">
        <v>0</v>
      </c>
      <c r="R49" s="61">
        <v>0</v>
      </c>
      <c r="S49" s="61">
        <v>0</v>
      </c>
      <c r="T49" s="61">
        <v>0</v>
      </c>
      <c r="U49" s="65">
        <f>H49+I49+J49+K49-L49+M49+N49+O49+P49+Q49+R49+S49+T49</f>
        <v>0</v>
      </c>
      <c r="V49" s="61">
        <v>0</v>
      </c>
      <c r="W49" s="65">
        <f t="shared" si="13"/>
        <v>0</v>
      </c>
    </row>
    <row r="50" spans="1:23" ht="26.25" customHeight="1" x14ac:dyDescent="0.2">
      <c r="A50" s="308" t="s">
        <v>336</v>
      </c>
      <c r="B50" s="308"/>
      <c r="C50" s="308"/>
      <c r="D50" s="308"/>
      <c r="E50" s="308"/>
      <c r="F50" s="308"/>
      <c r="G50" s="6">
        <v>42</v>
      </c>
      <c r="H50" s="61">
        <v>0</v>
      </c>
      <c r="I50" s="61">
        <v>0</v>
      </c>
      <c r="J50" s="61">
        <v>0</v>
      </c>
      <c r="K50" s="61">
        <v>0</v>
      </c>
      <c r="L50" s="61">
        <v>0</v>
      </c>
      <c r="M50" s="61">
        <v>0</v>
      </c>
      <c r="N50" s="61">
        <v>0</v>
      </c>
      <c r="O50" s="61">
        <v>0</v>
      </c>
      <c r="P50" s="61">
        <v>0</v>
      </c>
      <c r="Q50" s="61">
        <v>0</v>
      </c>
      <c r="R50" s="61">
        <v>0</v>
      </c>
      <c r="S50" s="61">
        <v>0</v>
      </c>
      <c r="T50" s="61">
        <v>0</v>
      </c>
      <c r="U50" s="65">
        <f t="shared" si="12"/>
        <v>0</v>
      </c>
      <c r="V50" s="61">
        <v>0</v>
      </c>
      <c r="W50" s="65">
        <f t="shared" si="13"/>
        <v>0</v>
      </c>
    </row>
    <row r="51" spans="1:23" ht="22.5" customHeight="1" x14ac:dyDescent="0.2">
      <c r="A51" s="308" t="s">
        <v>351</v>
      </c>
      <c r="B51" s="308"/>
      <c r="C51" s="308"/>
      <c r="D51" s="308"/>
      <c r="E51" s="308"/>
      <c r="F51" s="308"/>
      <c r="G51" s="6">
        <v>43</v>
      </c>
      <c r="H51" s="61">
        <v>0</v>
      </c>
      <c r="I51" s="61">
        <v>0</v>
      </c>
      <c r="J51" s="61">
        <v>0</v>
      </c>
      <c r="K51" s="61">
        <v>0</v>
      </c>
      <c r="L51" s="61">
        <v>0</v>
      </c>
      <c r="M51" s="61">
        <v>0</v>
      </c>
      <c r="N51" s="61">
        <v>0</v>
      </c>
      <c r="O51" s="61">
        <v>0</v>
      </c>
      <c r="P51" s="61">
        <v>0</v>
      </c>
      <c r="Q51" s="61">
        <v>0</v>
      </c>
      <c r="R51" s="61">
        <v>0</v>
      </c>
      <c r="S51" s="61">
        <v>0</v>
      </c>
      <c r="T51" s="61">
        <v>0</v>
      </c>
      <c r="U51" s="65">
        <f t="shared" si="12"/>
        <v>0</v>
      </c>
      <c r="V51" s="61">
        <v>0</v>
      </c>
      <c r="W51" s="65">
        <f t="shared" si="13"/>
        <v>0</v>
      </c>
    </row>
    <row r="52" spans="1:23" x14ac:dyDescent="0.2">
      <c r="A52" s="308" t="s">
        <v>338</v>
      </c>
      <c r="B52" s="308"/>
      <c r="C52" s="308"/>
      <c r="D52" s="308"/>
      <c r="E52" s="308"/>
      <c r="F52" s="308"/>
      <c r="G52" s="6">
        <v>44</v>
      </c>
      <c r="H52" s="61">
        <v>0</v>
      </c>
      <c r="I52" s="61">
        <v>0</v>
      </c>
      <c r="J52" s="61">
        <v>0</v>
      </c>
      <c r="K52" s="61">
        <v>0</v>
      </c>
      <c r="L52" s="61">
        <v>0</v>
      </c>
      <c r="M52" s="61">
        <v>0</v>
      </c>
      <c r="N52" s="61">
        <v>0</v>
      </c>
      <c r="O52" s="61">
        <v>0</v>
      </c>
      <c r="P52" s="61">
        <v>0</v>
      </c>
      <c r="Q52" s="61">
        <v>0</v>
      </c>
      <c r="R52" s="61">
        <v>0</v>
      </c>
      <c r="S52" s="61">
        <v>0</v>
      </c>
      <c r="T52" s="61">
        <v>0</v>
      </c>
      <c r="U52" s="65">
        <f t="shared" si="12"/>
        <v>0</v>
      </c>
      <c r="V52" s="61">
        <v>0</v>
      </c>
      <c r="W52" s="65">
        <f t="shared" si="13"/>
        <v>0</v>
      </c>
    </row>
    <row r="53" spans="1:23" x14ac:dyDescent="0.2">
      <c r="A53" s="308" t="s">
        <v>339</v>
      </c>
      <c r="B53" s="308"/>
      <c r="C53" s="308"/>
      <c r="D53" s="308"/>
      <c r="E53" s="308"/>
      <c r="F53" s="308"/>
      <c r="G53" s="6">
        <v>45</v>
      </c>
      <c r="H53" s="61">
        <v>0</v>
      </c>
      <c r="I53" s="61">
        <v>0</v>
      </c>
      <c r="J53" s="61">
        <v>0</v>
      </c>
      <c r="K53" s="61">
        <v>0</v>
      </c>
      <c r="L53" s="61">
        <v>0</v>
      </c>
      <c r="M53" s="61">
        <v>0</v>
      </c>
      <c r="N53" s="61">
        <v>0</v>
      </c>
      <c r="O53" s="61">
        <v>0</v>
      </c>
      <c r="P53" s="61">
        <v>0</v>
      </c>
      <c r="Q53" s="61">
        <v>0</v>
      </c>
      <c r="R53" s="61">
        <v>0</v>
      </c>
      <c r="S53" s="61">
        <v>0</v>
      </c>
      <c r="T53" s="61">
        <v>0</v>
      </c>
      <c r="U53" s="65">
        <f t="shared" si="12"/>
        <v>0</v>
      </c>
      <c r="V53" s="61">
        <v>0</v>
      </c>
      <c r="W53" s="65">
        <f t="shared" si="13"/>
        <v>0</v>
      </c>
    </row>
    <row r="54" spans="1:23" x14ac:dyDescent="0.2">
      <c r="A54" s="308" t="s">
        <v>340</v>
      </c>
      <c r="B54" s="308"/>
      <c r="C54" s="308"/>
      <c r="D54" s="308"/>
      <c r="E54" s="308"/>
      <c r="F54" s="308"/>
      <c r="G54" s="6">
        <v>46</v>
      </c>
      <c r="H54" s="61">
        <v>0</v>
      </c>
      <c r="I54" s="61">
        <v>0</v>
      </c>
      <c r="J54" s="61">
        <v>0</v>
      </c>
      <c r="K54" s="61">
        <v>0</v>
      </c>
      <c r="L54" s="61">
        <v>0</v>
      </c>
      <c r="M54" s="61">
        <v>0</v>
      </c>
      <c r="N54" s="61">
        <v>0</v>
      </c>
      <c r="O54" s="61">
        <v>0</v>
      </c>
      <c r="P54" s="61">
        <v>0</v>
      </c>
      <c r="Q54" s="61">
        <v>0</v>
      </c>
      <c r="R54" s="61">
        <v>0</v>
      </c>
      <c r="S54" s="61">
        <v>3250989</v>
      </c>
      <c r="T54" s="61">
        <v>-3250989</v>
      </c>
      <c r="U54" s="65">
        <f t="shared" si="12"/>
        <v>0</v>
      </c>
      <c r="V54" s="61">
        <v>0</v>
      </c>
      <c r="W54" s="65">
        <f t="shared" si="13"/>
        <v>0</v>
      </c>
    </row>
    <row r="55" spans="1:23" x14ac:dyDescent="0.2">
      <c r="A55" s="308" t="s">
        <v>341</v>
      </c>
      <c r="B55" s="308"/>
      <c r="C55" s="308"/>
      <c r="D55" s="308"/>
      <c r="E55" s="308"/>
      <c r="F55" s="308"/>
      <c r="G55" s="6">
        <v>47</v>
      </c>
      <c r="H55" s="61">
        <v>0</v>
      </c>
      <c r="I55" s="61">
        <v>0</v>
      </c>
      <c r="J55" s="61">
        <v>0</v>
      </c>
      <c r="K55" s="61">
        <v>0</v>
      </c>
      <c r="L55" s="61">
        <v>0</v>
      </c>
      <c r="M55" s="61">
        <v>0</v>
      </c>
      <c r="N55" s="61">
        <v>0</v>
      </c>
      <c r="O55" s="61">
        <v>0</v>
      </c>
      <c r="P55" s="61">
        <v>0</v>
      </c>
      <c r="Q55" s="61">
        <v>0</v>
      </c>
      <c r="R55" s="61">
        <v>0</v>
      </c>
      <c r="S55" s="61">
        <v>0</v>
      </c>
      <c r="T55" s="61">
        <v>0</v>
      </c>
      <c r="U55" s="65">
        <f t="shared" si="12"/>
        <v>0</v>
      </c>
      <c r="V55" s="61">
        <v>0</v>
      </c>
      <c r="W55" s="65">
        <f t="shared" si="13"/>
        <v>0</v>
      </c>
    </row>
    <row r="56" spans="1:23" x14ac:dyDescent="0.2">
      <c r="A56" s="308" t="s">
        <v>342</v>
      </c>
      <c r="B56" s="308"/>
      <c r="C56" s="308"/>
      <c r="D56" s="308"/>
      <c r="E56" s="308"/>
      <c r="F56" s="308"/>
      <c r="G56" s="6">
        <v>48</v>
      </c>
      <c r="H56" s="61">
        <v>0</v>
      </c>
      <c r="I56" s="61">
        <v>0</v>
      </c>
      <c r="J56" s="61">
        <v>0</v>
      </c>
      <c r="K56" s="61">
        <v>0</v>
      </c>
      <c r="L56" s="61">
        <v>0</v>
      </c>
      <c r="M56" s="61">
        <v>0</v>
      </c>
      <c r="N56" s="61">
        <v>0</v>
      </c>
      <c r="O56" s="61">
        <v>0</v>
      </c>
      <c r="P56" s="61">
        <v>0</v>
      </c>
      <c r="Q56" s="61">
        <v>0</v>
      </c>
      <c r="R56" s="61">
        <v>0</v>
      </c>
      <c r="S56" s="61">
        <v>0</v>
      </c>
      <c r="T56" s="61">
        <v>0</v>
      </c>
      <c r="U56" s="65">
        <f t="shared" si="12"/>
        <v>0</v>
      </c>
      <c r="V56" s="61">
        <v>0</v>
      </c>
      <c r="W56" s="65">
        <f t="shared" si="13"/>
        <v>0</v>
      </c>
    </row>
    <row r="57" spans="1:23" ht="25.5" customHeight="1" x14ac:dyDescent="0.2">
      <c r="A57" s="334" t="s">
        <v>379</v>
      </c>
      <c r="B57" s="334"/>
      <c r="C57" s="334"/>
      <c r="D57" s="334"/>
      <c r="E57" s="334"/>
      <c r="F57" s="334"/>
      <c r="G57" s="9">
        <v>49</v>
      </c>
      <c r="H57" s="66">
        <f>SUM(H38:H56)</f>
        <v>247193050</v>
      </c>
      <c r="I57" s="66">
        <f t="shared" ref="I57:W57" si="14">SUM(I38:I56)</f>
        <v>86141670</v>
      </c>
      <c r="J57" s="66">
        <f t="shared" si="14"/>
        <v>11652410</v>
      </c>
      <c r="K57" s="66">
        <f t="shared" si="14"/>
        <v>8465950</v>
      </c>
      <c r="L57" s="66">
        <f t="shared" si="14"/>
        <v>8465950</v>
      </c>
      <c r="M57" s="66">
        <f t="shared" si="14"/>
        <v>32188407</v>
      </c>
      <c r="N57" s="66">
        <f t="shared" si="14"/>
        <v>30834504</v>
      </c>
      <c r="O57" s="66">
        <f t="shared" si="14"/>
        <v>40706979</v>
      </c>
      <c r="P57" s="66">
        <f t="shared" si="14"/>
        <v>0</v>
      </c>
      <c r="Q57" s="66">
        <f t="shared" si="14"/>
        <v>0</v>
      </c>
      <c r="R57" s="66">
        <f t="shared" si="14"/>
        <v>0</v>
      </c>
      <c r="S57" s="66">
        <f t="shared" si="14"/>
        <v>-365957988</v>
      </c>
      <c r="T57" s="66">
        <f t="shared" si="14"/>
        <v>-4152570</v>
      </c>
      <c r="U57" s="66">
        <f t="shared" si="14"/>
        <v>78606462</v>
      </c>
      <c r="V57" s="66">
        <f t="shared" si="14"/>
        <v>0</v>
      </c>
      <c r="W57" s="66">
        <f t="shared" si="14"/>
        <v>78606462</v>
      </c>
    </row>
    <row r="58" spans="1:23" x14ac:dyDescent="0.2">
      <c r="A58" s="327" t="s">
        <v>343</v>
      </c>
      <c r="B58" s="328"/>
      <c r="C58" s="328"/>
      <c r="D58" s="328"/>
      <c r="E58" s="328"/>
      <c r="F58" s="328"/>
      <c r="G58" s="328"/>
      <c r="H58" s="328"/>
      <c r="I58" s="328"/>
      <c r="J58" s="328"/>
      <c r="K58" s="328"/>
      <c r="L58" s="328"/>
      <c r="M58" s="328"/>
      <c r="N58" s="328"/>
      <c r="O58" s="328"/>
      <c r="P58" s="328"/>
      <c r="Q58" s="328"/>
      <c r="R58" s="328"/>
      <c r="S58" s="328"/>
      <c r="T58" s="328"/>
      <c r="U58" s="328"/>
      <c r="V58" s="328"/>
      <c r="W58" s="328"/>
    </row>
    <row r="59" spans="1:23" ht="31.5" customHeight="1" x14ac:dyDescent="0.2">
      <c r="A59" s="332" t="s">
        <v>352</v>
      </c>
      <c r="B59" s="332"/>
      <c r="C59" s="332"/>
      <c r="D59" s="332"/>
      <c r="E59" s="332"/>
      <c r="F59" s="332"/>
      <c r="G59" s="6">
        <v>50</v>
      </c>
      <c r="H59" s="65">
        <f>SUM(H40:H48)</f>
        <v>0</v>
      </c>
      <c r="I59" s="65">
        <f t="shared" ref="I59:W59" si="15">SUM(I40:I48)</f>
        <v>0</v>
      </c>
      <c r="J59" s="65">
        <f t="shared" si="15"/>
        <v>0</v>
      </c>
      <c r="K59" s="65">
        <f t="shared" si="15"/>
        <v>0</v>
      </c>
      <c r="L59" s="65">
        <f t="shared" si="15"/>
        <v>0</v>
      </c>
      <c r="M59" s="65">
        <f t="shared" si="15"/>
        <v>0</v>
      </c>
      <c r="N59" s="65">
        <f t="shared" si="15"/>
        <v>245016</v>
      </c>
      <c r="O59" s="65">
        <f t="shared" si="15"/>
        <v>0</v>
      </c>
      <c r="P59" s="65">
        <f t="shared" si="15"/>
        <v>0</v>
      </c>
      <c r="Q59" s="65">
        <f t="shared" si="15"/>
        <v>0</v>
      </c>
      <c r="R59" s="65">
        <f t="shared" si="15"/>
        <v>0</v>
      </c>
      <c r="S59" s="65">
        <f t="shared" si="15"/>
        <v>0</v>
      </c>
      <c r="T59" s="65">
        <f t="shared" si="15"/>
        <v>0</v>
      </c>
      <c r="U59" s="65">
        <f t="shared" si="15"/>
        <v>245016</v>
      </c>
      <c r="V59" s="65">
        <f t="shared" si="15"/>
        <v>0</v>
      </c>
      <c r="W59" s="65">
        <f t="shared" si="15"/>
        <v>245016</v>
      </c>
    </row>
    <row r="60" spans="1:23" ht="27.75" customHeight="1" x14ac:dyDescent="0.2">
      <c r="A60" s="332" t="s">
        <v>353</v>
      </c>
      <c r="B60" s="332"/>
      <c r="C60" s="332"/>
      <c r="D60" s="332"/>
      <c r="E60" s="332"/>
      <c r="F60" s="332"/>
      <c r="G60" s="6">
        <v>51</v>
      </c>
      <c r="H60" s="65">
        <f>H39+H59</f>
        <v>0</v>
      </c>
      <c r="I60" s="65">
        <f t="shared" ref="I60:W60" si="16">I39+I59</f>
        <v>0</v>
      </c>
      <c r="J60" s="65">
        <f t="shared" si="16"/>
        <v>0</v>
      </c>
      <c r="K60" s="65">
        <f t="shared" si="16"/>
        <v>0</v>
      </c>
      <c r="L60" s="65">
        <f t="shared" si="16"/>
        <v>0</v>
      </c>
      <c r="M60" s="65">
        <f t="shared" si="16"/>
        <v>0</v>
      </c>
      <c r="N60" s="65">
        <f t="shared" si="16"/>
        <v>245016</v>
      </c>
      <c r="O60" s="65">
        <f t="shared" si="16"/>
        <v>0</v>
      </c>
      <c r="P60" s="65">
        <f t="shared" si="16"/>
        <v>0</v>
      </c>
      <c r="Q60" s="65">
        <f t="shared" si="16"/>
        <v>0</v>
      </c>
      <c r="R60" s="65">
        <f t="shared" si="16"/>
        <v>0</v>
      </c>
      <c r="S60" s="65">
        <f t="shared" si="16"/>
        <v>0</v>
      </c>
      <c r="T60" s="65">
        <f t="shared" si="16"/>
        <v>-4152570</v>
      </c>
      <c r="U60" s="65">
        <f t="shared" si="16"/>
        <v>-3907554</v>
      </c>
      <c r="V60" s="65">
        <f t="shared" si="16"/>
        <v>0</v>
      </c>
      <c r="W60" s="65">
        <f t="shared" si="16"/>
        <v>-3907554</v>
      </c>
    </row>
    <row r="61" spans="1:23" ht="29.25" customHeight="1" x14ac:dyDescent="0.2">
      <c r="A61" s="333" t="s">
        <v>354</v>
      </c>
      <c r="B61" s="333"/>
      <c r="C61" s="333"/>
      <c r="D61" s="333"/>
      <c r="E61" s="333"/>
      <c r="F61" s="333"/>
      <c r="G61" s="9">
        <v>52</v>
      </c>
      <c r="H61" s="66">
        <f>SUM(H49:H56)</f>
        <v>0</v>
      </c>
      <c r="I61" s="66">
        <f t="shared" ref="I61:W61" si="17">SUM(I49:I56)</f>
        <v>0</v>
      </c>
      <c r="J61" s="66">
        <f t="shared" si="17"/>
        <v>0</v>
      </c>
      <c r="K61" s="66">
        <f t="shared" si="17"/>
        <v>0</v>
      </c>
      <c r="L61" s="66">
        <f t="shared" si="17"/>
        <v>0</v>
      </c>
      <c r="M61" s="66">
        <f t="shared" si="17"/>
        <v>0</v>
      </c>
      <c r="N61" s="66">
        <f t="shared" si="17"/>
        <v>0</v>
      </c>
      <c r="O61" s="66">
        <f t="shared" si="17"/>
        <v>0</v>
      </c>
      <c r="P61" s="66">
        <f t="shared" si="17"/>
        <v>0</v>
      </c>
      <c r="Q61" s="66">
        <f t="shared" si="17"/>
        <v>0</v>
      </c>
      <c r="R61" s="66">
        <f t="shared" si="17"/>
        <v>0</v>
      </c>
      <c r="S61" s="66">
        <f t="shared" si="17"/>
        <v>3250989</v>
      </c>
      <c r="T61" s="66">
        <f t="shared" si="17"/>
        <v>-3250989</v>
      </c>
      <c r="U61" s="66">
        <f t="shared" si="17"/>
        <v>0</v>
      </c>
      <c r="V61" s="66">
        <f t="shared" si="17"/>
        <v>0</v>
      </c>
      <c r="W61" s="66">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7"/>
  <sheetViews>
    <sheetView workbookViewId="0">
      <selection sqref="A1:I47"/>
    </sheetView>
  </sheetViews>
  <sheetFormatPr defaultRowHeight="12.75" x14ac:dyDescent="0.2"/>
  <sheetData>
    <row r="1" spans="1:9" x14ac:dyDescent="0.2">
      <c r="A1" s="335" t="s">
        <v>480</v>
      </c>
      <c r="B1" s="336"/>
      <c r="C1" s="336"/>
      <c r="D1" s="336"/>
      <c r="E1" s="336"/>
      <c r="F1" s="336"/>
      <c r="G1" s="336"/>
      <c r="H1" s="336"/>
      <c r="I1" s="336"/>
    </row>
    <row r="2" spans="1:9" x14ac:dyDescent="0.2">
      <c r="A2" s="336"/>
      <c r="B2" s="336"/>
      <c r="C2" s="336"/>
      <c r="D2" s="336"/>
      <c r="E2" s="336"/>
      <c r="F2" s="336"/>
      <c r="G2" s="336"/>
      <c r="H2" s="336"/>
      <c r="I2" s="336"/>
    </row>
    <row r="3" spans="1:9" x14ac:dyDescent="0.2">
      <c r="A3" s="336"/>
      <c r="B3" s="336"/>
      <c r="C3" s="336"/>
      <c r="D3" s="336"/>
      <c r="E3" s="336"/>
      <c r="F3" s="336"/>
      <c r="G3" s="336"/>
      <c r="H3" s="336"/>
      <c r="I3" s="336"/>
    </row>
    <row r="4" spans="1:9" x14ac:dyDescent="0.2">
      <c r="A4" s="336"/>
      <c r="B4" s="336"/>
      <c r="C4" s="336"/>
      <c r="D4" s="336"/>
      <c r="E4" s="336"/>
      <c r="F4" s="336"/>
      <c r="G4" s="336"/>
      <c r="H4" s="336"/>
      <c r="I4" s="336"/>
    </row>
    <row r="5" spans="1:9" x14ac:dyDescent="0.2">
      <c r="A5" s="336"/>
      <c r="B5" s="336"/>
      <c r="C5" s="336"/>
      <c r="D5" s="336"/>
      <c r="E5" s="336"/>
      <c r="F5" s="336"/>
      <c r="G5" s="336"/>
      <c r="H5" s="336"/>
      <c r="I5" s="336"/>
    </row>
    <row r="6" spans="1:9" x14ac:dyDescent="0.2">
      <c r="A6" s="336"/>
      <c r="B6" s="336"/>
      <c r="C6" s="336"/>
      <c r="D6" s="336"/>
      <c r="E6" s="336"/>
      <c r="F6" s="336"/>
      <c r="G6" s="336"/>
      <c r="H6" s="336"/>
      <c r="I6" s="336"/>
    </row>
    <row r="7" spans="1:9" x14ac:dyDescent="0.2">
      <c r="A7" s="336"/>
      <c r="B7" s="336"/>
      <c r="C7" s="336"/>
      <c r="D7" s="336"/>
      <c r="E7" s="336"/>
      <c r="F7" s="336"/>
      <c r="G7" s="336"/>
      <c r="H7" s="336"/>
      <c r="I7" s="336"/>
    </row>
    <row r="8" spans="1:9" x14ac:dyDescent="0.2">
      <c r="A8" s="336"/>
      <c r="B8" s="336"/>
      <c r="C8" s="336"/>
      <c r="D8" s="336"/>
      <c r="E8" s="336"/>
      <c r="F8" s="336"/>
      <c r="G8" s="336"/>
      <c r="H8" s="336"/>
      <c r="I8" s="336"/>
    </row>
    <row r="9" spans="1:9" x14ac:dyDescent="0.2">
      <c r="A9" s="336"/>
      <c r="B9" s="336"/>
      <c r="C9" s="336"/>
      <c r="D9" s="336"/>
      <c r="E9" s="336"/>
      <c r="F9" s="336"/>
      <c r="G9" s="336"/>
      <c r="H9" s="336"/>
      <c r="I9" s="336"/>
    </row>
    <row r="10" spans="1:9" x14ac:dyDescent="0.2">
      <c r="A10" s="336"/>
      <c r="B10" s="336"/>
      <c r="C10" s="336"/>
      <c r="D10" s="336"/>
      <c r="E10" s="336"/>
      <c r="F10" s="336"/>
      <c r="G10" s="336"/>
      <c r="H10" s="336"/>
      <c r="I10" s="336"/>
    </row>
    <row r="11" spans="1:9" x14ac:dyDescent="0.2">
      <c r="A11" s="336"/>
      <c r="B11" s="336"/>
      <c r="C11" s="336"/>
      <c r="D11" s="336"/>
      <c r="E11" s="336"/>
      <c r="F11" s="336"/>
      <c r="G11" s="336"/>
      <c r="H11" s="336"/>
      <c r="I11" s="336"/>
    </row>
    <row r="12" spans="1:9" x14ac:dyDescent="0.2">
      <c r="A12" s="336"/>
      <c r="B12" s="336"/>
      <c r="C12" s="336"/>
      <c r="D12" s="336"/>
      <c r="E12" s="336"/>
      <c r="F12" s="336"/>
      <c r="G12" s="336"/>
      <c r="H12" s="336"/>
      <c r="I12" s="336"/>
    </row>
    <row r="13" spans="1:9" x14ac:dyDescent="0.2">
      <c r="A13" s="336"/>
      <c r="B13" s="336"/>
      <c r="C13" s="336"/>
      <c r="D13" s="336"/>
      <c r="E13" s="336"/>
      <c r="F13" s="336"/>
      <c r="G13" s="336"/>
      <c r="H13" s="336"/>
      <c r="I13" s="336"/>
    </row>
    <row r="14" spans="1:9" x14ac:dyDescent="0.2">
      <c r="A14" s="336"/>
      <c r="B14" s="336"/>
      <c r="C14" s="336"/>
      <c r="D14" s="336"/>
      <c r="E14" s="336"/>
      <c r="F14" s="336"/>
      <c r="G14" s="336"/>
      <c r="H14" s="336"/>
      <c r="I14" s="336"/>
    </row>
    <row r="15" spans="1:9" x14ac:dyDescent="0.2">
      <c r="A15" s="336"/>
      <c r="B15" s="336"/>
      <c r="C15" s="336"/>
      <c r="D15" s="336"/>
      <c r="E15" s="336"/>
      <c r="F15" s="336"/>
      <c r="G15" s="336"/>
      <c r="H15" s="336"/>
      <c r="I15" s="336"/>
    </row>
    <row r="16" spans="1:9" x14ac:dyDescent="0.2">
      <c r="A16" s="336"/>
      <c r="B16" s="336"/>
      <c r="C16" s="336"/>
      <c r="D16" s="336"/>
      <c r="E16" s="336"/>
      <c r="F16" s="336"/>
      <c r="G16" s="336"/>
      <c r="H16" s="336"/>
      <c r="I16" s="336"/>
    </row>
    <row r="17" spans="1:9" x14ac:dyDescent="0.2">
      <c r="A17" s="336"/>
      <c r="B17" s="336"/>
      <c r="C17" s="336"/>
      <c r="D17" s="336"/>
      <c r="E17" s="336"/>
      <c r="F17" s="336"/>
      <c r="G17" s="336"/>
      <c r="H17" s="336"/>
      <c r="I17" s="336"/>
    </row>
    <row r="18" spans="1:9" x14ac:dyDescent="0.2">
      <c r="A18" s="336"/>
      <c r="B18" s="336"/>
      <c r="C18" s="336"/>
      <c r="D18" s="336"/>
      <c r="E18" s="336"/>
      <c r="F18" s="336"/>
      <c r="G18" s="336"/>
      <c r="H18" s="336"/>
      <c r="I18" s="336"/>
    </row>
    <row r="19" spans="1:9" x14ac:dyDescent="0.2">
      <c r="A19" s="336"/>
      <c r="B19" s="336"/>
      <c r="C19" s="336"/>
      <c r="D19" s="336"/>
      <c r="E19" s="336"/>
      <c r="F19" s="336"/>
      <c r="G19" s="336"/>
      <c r="H19" s="336"/>
      <c r="I19" s="336"/>
    </row>
    <row r="20" spans="1:9" x14ac:dyDescent="0.2">
      <c r="A20" s="336"/>
      <c r="B20" s="336"/>
      <c r="C20" s="336"/>
      <c r="D20" s="336"/>
      <c r="E20" s="336"/>
      <c r="F20" s="336"/>
      <c r="G20" s="336"/>
      <c r="H20" s="336"/>
      <c r="I20" s="336"/>
    </row>
    <row r="21" spans="1:9" x14ac:dyDescent="0.2">
      <c r="A21" s="336"/>
      <c r="B21" s="336"/>
      <c r="C21" s="336"/>
      <c r="D21" s="336"/>
      <c r="E21" s="336"/>
      <c r="F21" s="336"/>
      <c r="G21" s="336"/>
      <c r="H21" s="336"/>
      <c r="I21" s="336"/>
    </row>
    <row r="22" spans="1:9" x14ac:dyDescent="0.2">
      <c r="A22" s="336"/>
      <c r="B22" s="336"/>
      <c r="C22" s="336"/>
      <c r="D22" s="336"/>
      <c r="E22" s="336"/>
      <c r="F22" s="336"/>
      <c r="G22" s="336"/>
      <c r="H22" s="336"/>
      <c r="I22" s="336"/>
    </row>
    <row r="23" spans="1:9" x14ac:dyDescent="0.2">
      <c r="A23" s="336"/>
      <c r="B23" s="336"/>
      <c r="C23" s="336"/>
      <c r="D23" s="336"/>
      <c r="E23" s="336"/>
      <c r="F23" s="336"/>
      <c r="G23" s="336"/>
      <c r="H23" s="336"/>
      <c r="I23" s="336"/>
    </row>
    <row r="24" spans="1:9" x14ac:dyDescent="0.2">
      <c r="A24" s="336"/>
      <c r="B24" s="336"/>
      <c r="C24" s="336"/>
      <c r="D24" s="336"/>
      <c r="E24" s="336"/>
      <c r="F24" s="336"/>
      <c r="G24" s="336"/>
      <c r="H24" s="336"/>
      <c r="I24" s="336"/>
    </row>
    <row r="25" spans="1:9" x14ac:dyDescent="0.2">
      <c r="A25" s="336"/>
      <c r="B25" s="336"/>
      <c r="C25" s="336"/>
      <c r="D25" s="336"/>
      <c r="E25" s="336"/>
      <c r="F25" s="336"/>
      <c r="G25" s="336"/>
      <c r="H25" s="336"/>
      <c r="I25" s="336"/>
    </row>
    <row r="26" spans="1:9" x14ac:dyDescent="0.2">
      <c r="A26" s="336"/>
      <c r="B26" s="336"/>
      <c r="C26" s="336"/>
      <c r="D26" s="336"/>
      <c r="E26" s="336"/>
      <c r="F26" s="336"/>
      <c r="G26" s="336"/>
      <c r="H26" s="336"/>
      <c r="I26" s="336"/>
    </row>
    <row r="27" spans="1:9" x14ac:dyDescent="0.2">
      <c r="A27" s="336"/>
      <c r="B27" s="336"/>
      <c r="C27" s="336"/>
      <c r="D27" s="336"/>
      <c r="E27" s="336"/>
      <c r="F27" s="336"/>
      <c r="G27" s="336"/>
      <c r="H27" s="336"/>
      <c r="I27" s="336"/>
    </row>
    <row r="28" spans="1:9" x14ac:dyDescent="0.2">
      <c r="A28" s="336"/>
      <c r="B28" s="336"/>
      <c r="C28" s="336"/>
      <c r="D28" s="336"/>
      <c r="E28" s="336"/>
      <c r="F28" s="336"/>
      <c r="G28" s="336"/>
      <c r="H28" s="336"/>
      <c r="I28" s="336"/>
    </row>
    <row r="29" spans="1:9" x14ac:dyDescent="0.2">
      <c r="A29" s="336"/>
      <c r="B29" s="336"/>
      <c r="C29" s="336"/>
      <c r="D29" s="336"/>
      <c r="E29" s="336"/>
      <c r="F29" s="336"/>
      <c r="G29" s="336"/>
      <c r="H29" s="336"/>
      <c r="I29" s="336"/>
    </row>
    <row r="30" spans="1:9" x14ac:dyDescent="0.2">
      <c r="A30" s="336"/>
      <c r="B30" s="336"/>
      <c r="C30" s="336"/>
      <c r="D30" s="336"/>
      <c r="E30" s="336"/>
      <c r="F30" s="336"/>
      <c r="G30" s="336"/>
      <c r="H30" s="336"/>
      <c r="I30" s="336"/>
    </row>
    <row r="31" spans="1:9" x14ac:dyDescent="0.2">
      <c r="A31" s="336"/>
      <c r="B31" s="336"/>
      <c r="C31" s="336"/>
      <c r="D31" s="336"/>
      <c r="E31" s="336"/>
      <c r="F31" s="336"/>
      <c r="G31" s="336"/>
      <c r="H31" s="336"/>
      <c r="I31" s="336"/>
    </row>
    <row r="32" spans="1:9" x14ac:dyDescent="0.2">
      <c r="A32" s="336"/>
      <c r="B32" s="336"/>
      <c r="C32" s="336"/>
      <c r="D32" s="336"/>
      <c r="E32" s="336"/>
      <c r="F32" s="336"/>
      <c r="G32" s="336"/>
      <c r="H32" s="336"/>
      <c r="I32" s="336"/>
    </row>
    <row r="33" spans="1:9" x14ac:dyDescent="0.2">
      <c r="A33" s="336"/>
      <c r="B33" s="336"/>
      <c r="C33" s="336"/>
      <c r="D33" s="336"/>
      <c r="E33" s="336"/>
      <c r="F33" s="336"/>
      <c r="G33" s="336"/>
      <c r="H33" s="336"/>
      <c r="I33" s="336"/>
    </row>
    <row r="34" spans="1:9" x14ac:dyDescent="0.2">
      <c r="A34" s="336"/>
      <c r="B34" s="336"/>
      <c r="C34" s="336"/>
      <c r="D34" s="336"/>
      <c r="E34" s="336"/>
      <c r="F34" s="336"/>
      <c r="G34" s="336"/>
      <c r="H34" s="336"/>
      <c r="I34" s="336"/>
    </row>
    <row r="35" spans="1:9" x14ac:dyDescent="0.2">
      <c r="A35" s="336"/>
      <c r="B35" s="336"/>
      <c r="C35" s="336"/>
      <c r="D35" s="336"/>
      <c r="E35" s="336"/>
      <c r="F35" s="336"/>
      <c r="G35" s="336"/>
      <c r="H35" s="336"/>
      <c r="I35" s="336"/>
    </row>
    <row r="36" spans="1:9" x14ac:dyDescent="0.2">
      <c r="A36" s="336"/>
      <c r="B36" s="336"/>
      <c r="C36" s="336"/>
      <c r="D36" s="336"/>
      <c r="E36" s="336"/>
      <c r="F36" s="336"/>
      <c r="G36" s="336"/>
      <c r="H36" s="336"/>
      <c r="I36" s="336"/>
    </row>
    <row r="37" spans="1:9" x14ac:dyDescent="0.2">
      <c r="A37" s="336"/>
      <c r="B37" s="336"/>
      <c r="C37" s="336"/>
      <c r="D37" s="336"/>
      <c r="E37" s="336"/>
      <c r="F37" s="336"/>
      <c r="G37" s="336"/>
      <c r="H37" s="336"/>
      <c r="I37" s="336"/>
    </row>
    <row r="38" spans="1:9" x14ac:dyDescent="0.2">
      <c r="A38" s="336"/>
      <c r="B38" s="336"/>
      <c r="C38" s="336"/>
      <c r="D38" s="336"/>
      <c r="E38" s="336"/>
      <c r="F38" s="336"/>
      <c r="G38" s="336"/>
      <c r="H38" s="336"/>
      <c r="I38" s="336"/>
    </row>
    <row r="39" spans="1:9" x14ac:dyDescent="0.2">
      <c r="A39" s="336"/>
      <c r="B39" s="336"/>
      <c r="C39" s="336"/>
      <c r="D39" s="336"/>
      <c r="E39" s="336"/>
      <c r="F39" s="336"/>
      <c r="G39" s="336"/>
      <c r="H39" s="336"/>
      <c r="I39" s="336"/>
    </row>
    <row r="40" spans="1:9" x14ac:dyDescent="0.2">
      <c r="A40" s="336"/>
      <c r="B40" s="336"/>
      <c r="C40" s="336"/>
      <c r="D40" s="336"/>
      <c r="E40" s="336"/>
      <c r="F40" s="336"/>
      <c r="G40" s="336"/>
      <c r="H40" s="336"/>
      <c r="I40" s="336"/>
    </row>
    <row r="41" spans="1:9" x14ac:dyDescent="0.2">
      <c r="A41" s="336"/>
      <c r="B41" s="336"/>
      <c r="C41" s="336"/>
      <c r="D41" s="336"/>
      <c r="E41" s="336"/>
      <c r="F41" s="336"/>
      <c r="G41" s="336"/>
      <c r="H41" s="336"/>
      <c r="I41" s="336"/>
    </row>
    <row r="42" spans="1:9" x14ac:dyDescent="0.2">
      <c r="A42" s="336"/>
      <c r="B42" s="336"/>
      <c r="C42" s="336"/>
      <c r="D42" s="336"/>
      <c r="E42" s="336"/>
      <c r="F42" s="336"/>
      <c r="G42" s="336"/>
      <c r="H42" s="336"/>
      <c r="I42" s="336"/>
    </row>
    <row r="43" spans="1:9" x14ac:dyDescent="0.2">
      <c r="A43" s="336"/>
      <c r="B43" s="336"/>
      <c r="C43" s="336"/>
      <c r="D43" s="336"/>
      <c r="E43" s="336"/>
      <c r="F43" s="336"/>
      <c r="G43" s="336"/>
      <c r="H43" s="336"/>
      <c r="I43" s="336"/>
    </row>
    <row r="44" spans="1:9" x14ac:dyDescent="0.2">
      <c r="A44" s="336"/>
      <c r="B44" s="336"/>
      <c r="C44" s="336"/>
      <c r="D44" s="336"/>
      <c r="E44" s="336"/>
      <c r="F44" s="336"/>
      <c r="G44" s="336"/>
      <c r="H44" s="336"/>
      <c r="I44" s="336"/>
    </row>
    <row r="45" spans="1:9" x14ac:dyDescent="0.2">
      <c r="A45" s="336"/>
      <c r="B45" s="336"/>
      <c r="C45" s="336"/>
      <c r="D45" s="336"/>
      <c r="E45" s="336"/>
      <c r="F45" s="336"/>
      <c r="G45" s="336"/>
      <c r="H45" s="336"/>
      <c r="I45" s="336"/>
    </row>
    <row r="46" spans="1:9" x14ac:dyDescent="0.2">
      <c r="A46" s="336"/>
      <c r="B46" s="336"/>
      <c r="C46" s="336"/>
      <c r="D46" s="336"/>
      <c r="E46" s="336"/>
      <c r="F46" s="336"/>
      <c r="G46" s="336"/>
      <c r="H46" s="336"/>
      <c r="I46" s="336"/>
    </row>
    <row r="47" spans="1:9" ht="32.450000000000003" customHeight="1" x14ac:dyDescent="0.2">
      <c r="A47" s="336"/>
      <c r="B47" s="336"/>
      <c r="C47" s="336"/>
      <c r="D47" s="336"/>
      <c r="E47" s="336"/>
      <c r="F47" s="336"/>
      <c r="G47" s="336"/>
      <c r="H47" s="336"/>
      <c r="I47" s="336"/>
    </row>
  </sheetData>
  <mergeCells count="1">
    <mergeCell ref="A1:I4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57237D-6544-447D-9A1F-C26512200E4A}">
  <ds:schemaRefs>
    <ds:schemaRef ds:uri="http://schemas.microsoft.com/PowerBIAddIn"/>
  </ds:schemaRefs>
</ds:datastoreItem>
</file>

<file path=customXml/itemProps4.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http://purl.org/dc/terms/"/>
    <ds:schemaRef ds:uri="22baa3bd-a2fa-4ea9-9ebb-3a9c6a55952b"/>
    <ds:schemaRef ds:uri="d8745bc5-821e-4205-946a-621c2da728c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Opći podaci</vt:lpstr>
      <vt:lpstr>Bilanca</vt:lpstr>
      <vt:lpstr>RDG</vt:lpstr>
      <vt:lpstr>NT_I</vt:lpstr>
      <vt:lpstr>NT_D</vt:lpstr>
      <vt:lpstr>PK</vt:lpstr>
      <vt:lpstr>Bilješke</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2020-05-06T06:19:50Z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