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0\1Y 2020 revidirano godišnje\Hrvatski\"/>
    </mc:Choice>
  </mc:AlternateContent>
  <xr:revisionPtr revIDLastSave="0" documentId="13_ncr:1_{2AD45995-AEF8-45E9-BED1-6A4409B2A97E}" xr6:coauthVersionLast="46" xr6:coauthVersionMax="46"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22" l="1"/>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I47" i="21" s="1"/>
  <c r="H40" i="21"/>
  <c r="W60" i="22" l="1"/>
  <c r="H47" i="21"/>
  <c r="W57" i="22"/>
  <c r="I33" i="21"/>
  <c r="I27" i="21"/>
  <c r="H33" i="21"/>
  <c r="H27" i="21"/>
  <c r="I16" i="21"/>
  <c r="I19" i="21" s="1"/>
  <c r="H16" i="21"/>
  <c r="H19" i="21" s="1"/>
  <c r="I54" i="20"/>
  <c r="H54" i="20"/>
  <c r="I48" i="20"/>
  <c r="H48" i="20"/>
  <c r="I41" i="20"/>
  <c r="H41" i="20"/>
  <c r="I35" i="20"/>
  <c r="H35" i="20"/>
  <c r="I19" i="20"/>
  <c r="H19" i="20"/>
  <c r="H9" i="20"/>
  <c r="H18" i="20" s="1"/>
  <c r="I9" i="20"/>
  <c r="I18" i="20" s="1"/>
  <c r="H55" i="20" l="1"/>
  <c r="I55" i="20"/>
  <c r="I24" i="20"/>
  <c r="I27" i="20" s="1"/>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9" i="19" l="1"/>
  <c r="I57" i="20"/>
  <c r="I59" i="20" s="1"/>
  <c r="H57" i="20"/>
  <c r="H59" i="20" s="1"/>
  <c r="I59" i="19"/>
  <c r="H75" i="18"/>
  <c r="H131" i="18" s="1"/>
  <c r="H13" i="19"/>
  <c r="H60" i="19" s="1"/>
  <c r="H44" i="18"/>
  <c r="I75" i="18"/>
  <c r="I131"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<sst xmlns="http://schemas.openxmlformats.org/spreadsheetml/2006/main" count="536" uniqueCount="469">
  <si>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</si>
  <si>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</si>
  <si>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</si>
  <si>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</si>
  <si>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</si>
  <si>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</si>
  <si>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</si>
  <si>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</si>
  <si>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</si>
  <si>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</si>
  <si>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</si>
  <si>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</si>
  <si>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</si>
  <si>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</si>
  <si>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</si>
  <si>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</si>
  <si>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</si>
  <si>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</si>
  <si>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</si>
  <si>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</si>
  <si>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</si>
  <si>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</si>
  <si>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</si>
  <si>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</si>
  <si>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</si>
  <si>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</si>
  <si>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</si>
  <si>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</si>
  <si>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</si>
  <si>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</si>
  <si>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</si>
  <si>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</si>
  <si>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</si>
  <si>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</si>
  <si>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</si>
  <si>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</si>
  <si>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</si>
  <si>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</si>
  <si>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</si>
  <si>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</si>
  <si>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</si>
  <si>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</si>
  <si>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</si>
  <si>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</si>
  <si>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</si>
  <si>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</si>
  <si>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</si>
  <si>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</si>
  <si>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</si>
  <si>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</si>
  <si>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</si>
  <si>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</si>
  <si>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</si>
  <si>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</si>
  <si>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</si>
  <si>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</si>
  <si>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</si>
  <si>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</si>
  <si>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</si>
  <si>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</si>
  <si>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</si>
  <si>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</si>
  <si>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</si>
  <si>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</si>
  <si>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</si>
  <si>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</si>
  <si>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</si>
  <si>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</si>
  <si>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</si>
  <si>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</si>
  <si>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</si>
  <si>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</si>
  <si>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</si>
  <si>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</si>
  <si>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</si>
  <si>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</si>
  <si>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</si>
  <si>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</si>
  <si>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</si>
  <si>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</si>
  <si>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</si>
  <si>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</si>
  <si>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</si>
  <si>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</si>
  <si>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</si>
  <si>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</si>
  <si>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</si>
  <si>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</si>
  <si>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</si>
  <si>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</si>
  <si>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</si>
  <si>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</si>
  <si>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</si>
  <si>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</si>
  <si>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</si>
  <si>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</si>
  <si>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</si>
  <si>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</si>
  <si>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</si>
  <si>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</si>
  <si>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</si>
  <si>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</si>
  <si>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</si>
  <si>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</si>
  <si>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</si>
  <si>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</si>
  <si>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</si>
  <si>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</si>
  <si>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</si>
  <si>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</si>
  <si>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</si>
  <si>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</si>
  <si>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</si>
  <si>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</si>
  <si>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</si>
  <si>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</si>
  <si>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</si>
  <si>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</si>
  <si>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</si>
  <si>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</si>
  <si>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</si>
  <si>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</si>
  <si>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</si>
  <si>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</si>
  <si>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</si>
  <si>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</si>
  <si>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</si>
  <si>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</si>
  <si>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</si>
  <si>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</si>
  <si>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</si>
  <si>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</si>
  <si>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</si>
  <si>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</si>
  <si>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</si>
  <si>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</si>
  <si>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</si>
  <si>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</si>
  <si>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</si>
  <si>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</si>
  <si>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</si>
  <si>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</si>
  <si>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</si>
  <si>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</si>
  <si>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</si>
  <si>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</si>
  <si>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</si>
  <si>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</si>
  <si>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</si>
  <si>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</si>
  <si>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</si>
  <si>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</si>
  <si>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</si>
  <si>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</si>
  <si>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</si>
  <si>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</si>
  <si>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</si>
  <si>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</si>
  <si>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</si>
  <si>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</si>
  <si>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</si>
  <si>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</si>
  <si>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</si>
  <si>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</si>
  <si>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</si>
  <si>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</si>
  <si>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</si>
  <si>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</si>
  <si>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</si>
  <si>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</si>
  <si>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</si>
  <si>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</si>
  <si>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</si>
  <si>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</si>
  <si>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</si>
  <si>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</si>
  <si>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</si>
  <si>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</si>
  <si>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</si>
  <si>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</si>
  <si>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</si>
  <si>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</si>
  <si>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</si>
  <si>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</si>
  <si>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</si>
  <si>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</si>
  <si>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</si>
  <si>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</si>
  <si>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</si>
  <si>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</si>
  <si>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</si>
  <si>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</si>
  <si>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</si>
  <si>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</si>
  <si>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</si>
  <si>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</si>
  <si>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</si>
  <si>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</si>
  <si>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</si>
  <si>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</si>
  <si>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</si>
  <si>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</si>
  <si>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</si>
  <si>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</si>
  <si>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</si>
  <si>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</si>
  <si>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</si>
  <si>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</si>
  <si>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</si>
  <si>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</si>
  <si>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</si>
  <si>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</si>
  <si>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</si>
  <si>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</si>
  <si>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</si>
  <si>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</si>
  <si>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</si>
  <si>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</si>
  <si>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</si>
  <si>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</si>
  <si>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</si>
  <si>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</si>
  <si>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</si>
  <si>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</si>
  <si>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</si>
  <si>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</si>
  <si>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</si>
  <si>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</si>
  <si>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</si>
  <si>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</si>
  <si>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</si>
  <si>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</si>
  <si>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</si>
  <si>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</si>
  <si>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</si>
  <si>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</si>
  <si>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</si>
  <si>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</si>
  <si>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</si>
  <si>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</si>
  <si>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</si>
  <si>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</si>
  <si>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</si>
  <si>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</si>
  <si>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</si>
  <si>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</si>
  <si>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</si>
  <si>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</si>
  <si>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</si>
  <si>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</si>
  <si>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</si>
  <si>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</si>
  <si>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</si>
  <si>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</si>
  <si>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</si>
  <si>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</si>
  <si>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</si>
  <si>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</si>
  <si>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</si>
  <si>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</si>
  <si>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</si>
  <si>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</si>
  <si>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</si>
  <si>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</si>
  <si>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</si>
  <si>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</si>
  <si>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</si>
  <si>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</si>
  <si>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</si>
  <si>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</si>
  <si>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</si>
  <si>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</si>
  <si>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</si>
  <si>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</si>
  <si>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</si>
  <si>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</si>
  <si>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</si>
  <si>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</si>
  <si>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</si>
  <si>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</si>
  <si>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</si>
  <si>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</si>
  <si>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</si>
  <si>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</si>
  <si>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</si>
  <si>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</si>
  <si>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</si>
  <si>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</si>
  <si>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</si>
  <si>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</si>
  <si>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</si>
  <si>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</si>
  <si>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</si>
  <si>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</si>
  <si>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</si>
  <si>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</si>
  <si>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</si>
  <si>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</si>
  <si>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</si>
  <si>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</si>
  <si>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</si>
  <si>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</si>
  <si>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</si>
  <si>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</si>
  <si>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</si>
  <si>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</si>
  <si>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</si>
  <si>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</si>
  <si>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</si>
  <si>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</si>
  <si>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</si>
  <si>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</si>
  <si>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</si>
  <si>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</si>
  <si>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</si>
  <si>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</si>
  <si>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</si>
  <si>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</si>
  <si>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</si>
  <si>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</si>
  <si>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</si>
  <si>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</si>
  <si>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</si>
  <si>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</si>
  <si>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</si>
  <si>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</si>
  <si>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</si>
  <si>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</si>
  <si>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</si>
  <si>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</si>
  <si>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</si>
  <si>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</si>
  <si>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</si>
  <si>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</si>
  <si>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</si>
  <si>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</si>
  <si>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</si>
  <si>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</si>
  <si>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</si>
  <si>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</si>
  <si>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</si>
  <si>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</si>
  <si>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</si>
  <si>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</si>
  <si>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</si>
  <si>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</si>
  <si>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</si>
  <si>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</si>
  <si>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</si>
  <si>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</si>
  <si>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</si>
  <si>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</si>
  <si>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</si>
  <si>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</si>
  <si>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</si>
  <si>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</si>
  <si>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</si>
  <si>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</si>
  <si>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</si>
  <si>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</si>
  <si>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</si>
  <si>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</si>
  <si>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</si>
  <si>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</si>
  <si>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</si>
  <si>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</si>
  <si>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</si>
  <si>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</si>
  <si>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</si>
  <si>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</si>
  <si>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</si>
  <si>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</si>
  <si>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</si>
  <si>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</si>
  <si>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</si>
  <si>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</si>
  <si>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</si>
  <si>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</si>
  <si>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</si>
  <si>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</si>
  <si>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</si>
  <si>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</si>
  <si>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</si>
  <si>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</si>
  <si>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</si>
  <si>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</si>
  <si>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</si>
  <si>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</si>
  <si>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</si>
  <si>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</si>
  <si>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</si>
  <si>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</si>
  <si>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</si>
  <si>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</si>
  <si>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</si>
  <si>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</si>
  <si>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</si>
  <si>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</si>
  <si>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</si>
  <si>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</si>
  <si>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</si>
  <si>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</si>
  <si>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</si>
  <si>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</si>
  <si>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</si>
  <si>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</si>
  <si>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</si>
  <si>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</si>
  <si>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</si>
  <si>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</si>
  <si>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</si>
  <si>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</si>
  <si>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</si>
  <si>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</si>
  <si>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</si>
  <si>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</si>
  <si>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</si>
  <si>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</si>
  <si>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</si>
  <si>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</si>
  <si>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</si>
  <si>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</si>
  <si>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</si>
  <si>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</si>
  <si>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</si>
  <si>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</si>
  <si>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</si>
  <si>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</si>
  <si>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</si>
  <si>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</si>
  <si>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</si>
  <si>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ZAGREB</t>
  </si>
  <si>
    <t>stanje na dan 31.12.2020</t>
  </si>
  <si>
    <t>u razdoblju 01.01.2020 do 31.12.2020</t>
  </si>
  <si>
    <t>03275531</t>
  </si>
  <si>
    <t>080010093</t>
  </si>
  <si>
    <t>47911242222</t>
  </si>
  <si>
    <t>74780000W0KHNRDW7I05</t>
  </si>
  <si>
    <t>DALEKOVOD D.D.</t>
  </si>
  <si>
    <t>MARIJANA ČAVIĆA 4</t>
  </si>
  <si>
    <t>dalekovod@dalekovod.hr</t>
  </si>
  <si>
    <t>www.dalekovod.hr</t>
  </si>
  <si>
    <t>PROIZVODNJA MK d.o.o.</t>
  </si>
  <si>
    <t>DALEKOVOD PROJEKT D.O.O.</t>
  </si>
  <si>
    <t>DALEKOVOD EMU D.O.O.</t>
  </si>
  <si>
    <t xml:space="preserve"> EL-RA D.O.O.</t>
  </si>
  <si>
    <t>DALEKOVOD MOSTAR D.O.O.</t>
  </si>
  <si>
    <t>DALEKOVOD LJUBLJANA D.O.O.</t>
  </si>
  <si>
    <t>VELIKA GORICA</t>
  </si>
  <si>
    <t>VELA LUKA</t>
  </si>
  <si>
    <t>MOSTAR, BIH</t>
  </si>
  <si>
    <t>LJUBLJANA, SLO</t>
  </si>
  <si>
    <t>1-8534</t>
  </si>
  <si>
    <t>DALEKOVOD ADRIA D.O.O.</t>
  </si>
  <si>
    <t>PROIZVODNJA OSO d.o.o.</t>
  </si>
  <si>
    <t>CINČAONICA USLUGE D.O.O. u likvidaciji</t>
  </si>
  <si>
    <t>DUGO SELO</t>
  </si>
  <si>
    <t>DALEKOVOD UKRAJINA d.o.o.</t>
  </si>
  <si>
    <t>KIJEV</t>
  </si>
  <si>
    <t xml:space="preserve">Đuro Tatalović </t>
  </si>
  <si>
    <t>+38512411111</t>
  </si>
  <si>
    <t>djuro.tatalovic@dalekovod.hr</t>
  </si>
  <si>
    <t>KPMG Croatia d.o.o. za reviziju</t>
  </si>
  <si>
    <t>Igor Gošek</t>
  </si>
  <si>
    <t>Obveznik: DALEKOVOD D.D.</t>
  </si>
  <si>
    <t>DALEKOVOD NORGE AS</t>
  </si>
  <si>
    <t>OSLO</t>
  </si>
  <si>
    <t>o</t>
  </si>
  <si>
    <t xml:space="preserve">   BILJEŠKE UZ GODIŠNJE FINANCIJSKE IZVJEŠTAJE (GFI)
Naziv izdavatelja:   ______DALEKOVOD D.D._________________________________________________
OIB:   ________47911242222________________________________________________
Izvještajno razdoblje: ____01.01.-31.12.2020_____________________________________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</si>
</sst>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u/>
      <sz val="10"/>
      <color theme="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1" fillId="0" borderId="0"/>
    <xf numFmtId="0" fontId="1" fillId="0" borderId="0"/>
    <xf numFmtId="0" fontId="39" fillId="0" borderId="0" applyNumberFormat="0" applyFill="0" applyBorder="0" applyAlignment="0" applyProtection="0"/>
  </cellStyleXfs>
  <cellXfs count="337">
    <xf numFmtId="0" fontId="0" fillId="0" borderId="0" xfId="0"/>
    <xf numFmtId="4" fontId="13" fillId="0" borderId="0" xfId="3" applyNumberFormat="1" applyFont="1" applyProtection="1"/>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14" fontId="8" fillId="2" borderId="0" xfId="1" applyNumberFormat="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49" fontId="11" fillId="3" borderId="12" xfId="0" applyNumberFormat="1" applyFont="1" applyFill="1" applyBorder="1" applyAlignment="1" applyProtection="1">
      <alignment horizontal="center" vertical="center"/>
    </xf>
    <xf numFmtId="165" fontId="20" fillId="0" borderId="44" xfId="0" applyNumberFormat="1" applyFont="1" applyFill="1" applyBorder="1" applyAlignment="1" applyProtection="1">
      <alignment horizontal="center" vertical="center"/>
    </xf>
    <xf numFmtId="165" fontId="20" fillId="9" borderId="44" xfId="0" applyNumberFormat="1" applyFont="1" applyFill="1" applyBorder="1" applyAlignment="1" applyProtection="1">
      <alignment horizontal="center" vertical="center"/>
    </xf>
    <xf numFmtId="165" fontId="20" fillId="9" borderId="45" xfId="0" applyNumberFormat="1" applyFont="1" applyFill="1" applyBorder="1" applyAlignment="1" applyProtection="1">
      <alignment horizontal="center" vertical="center"/>
    </xf>
    <xf numFmtId="0" fontId="13" fillId="0" borderId="0" xfId="3" applyProtection="1"/>
    <xf numFmtId="0" fontId="6" fillId="3" borderId="18" xfId="3" applyFont="1" applyFill="1" applyBorder="1" applyAlignment="1" applyProtection="1">
      <alignment horizontal="center" vertical="center" wrapText="1"/>
    </xf>
    <xf numFmtId="4" fontId="20" fillId="3" borderId="18" xfId="3" applyNumberFormat="1" applyFont="1" applyFill="1" applyBorder="1" applyAlignment="1" applyProtection="1">
      <alignment horizontal="center" vertical="center" wrapText="1"/>
    </xf>
    <xf numFmtId="0" fontId="20" fillId="3" borderId="17" xfId="3" applyFont="1" applyFill="1" applyBorder="1" applyAlignment="1" applyProtection="1">
      <alignment horizontal="center" vertical="center"/>
    </xf>
    <xf numFmtId="164" fontId="6" fillId="0" borderId="33" xfId="0" applyNumberFormat="1" applyFont="1" applyFill="1" applyBorder="1" applyAlignment="1" applyProtection="1">
      <alignment horizontal="center" vertical="center"/>
    </xf>
    <xf numFmtId="164" fontId="6" fillId="0" borderId="15" xfId="0" applyNumberFormat="1" applyFont="1" applyFill="1" applyBorder="1" applyAlignment="1" applyProtection="1">
      <alignment horizontal="center" vertical="center"/>
    </xf>
    <xf numFmtId="164" fontId="6" fillId="9" borderId="15" xfId="0" applyNumberFormat="1" applyFont="1" applyFill="1" applyBorder="1" applyAlignment="1" applyProtection="1">
      <alignment horizontal="center" vertical="center"/>
    </xf>
    <xf numFmtId="164" fontId="6" fillId="9" borderId="16" xfId="0" applyNumberFormat="1" applyFont="1" applyFill="1" applyBorder="1" applyAlignment="1" applyProtection="1">
      <alignment horizontal="center" vertical="center"/>
    </xf>
    <xf numFmtId="164" fontId="6" fillId="0" borderId="16" xfId="0" applyNumberFormat="1" applyFont="1" applyFill="1" applyBorder="1" applyAlignment="1" applyProtection="1">
      <alignment horizontal="center" vertical="center"/>
    </xf>
    <xf numFmtId="3" fontId="20" fillId="3" borderId="17" xfId="3" applyNumberFormat="1" applyFont="1" applyFill="1" applyBorder="1" applyAlignment="1" applyProtection="1">
      <alignment horizontal="center" vertical="center" wrapText="1"/>
    </xf>
    <xf numFmtId="164" fontId="6" fillId="10" borderId="33" xfId="0" applyNumberFormat="1" applyFont="1" applyFill="1" applyBorder="1" applyAlignment="1" applyProtection="1">
      <alignment horizontal="center" vertical="center"/>
    </xf>
    <xf numFmtId="164" fontId="6" fillId="10" borderId="15" xfId="0" applyNumberFormat="1" applyFont="1" applyFill="1" applyBorder="1" applyAlignment="1" applyProtection="1">
      <alignment horizontal="center" vertical="center"/>
    </xf>
    <xf numFmtId="0" fontId="13" fillId="10" borderId="0" xfId="3" applyFill="1" applyProtection="1"/>
    <xf numFmtId="164" fontId="6" fillId="9" borderId="14" xfId="0" applyNumberFormat="1" applyFont="1" applyFill="1" applyBorder="1" applyAlignment="1" applyProtection="1">
      <alignment horizontal="center" vertical="center"/>
    </xf>
    <xf numFmtId="0" fontId="0" fillId="0" borderId="0" xfId="0" applyProtection="1"/>
    <xf numFmtId="0" fontId="6" fillId="3" borderId="18" xfId="0" applyFont="1" applyFill="1" applyBorder="1" applyAlignment="1" applyProtection="1">
      <alignment horizontal="center" vertical="center" wrapText="1"/>
    </xf>
    <xf numFmtId="0" fontId="20" fillId="3" borderId="17" xfId="0" applyFont="1" applyFill="1" applyBorder="1" applyAlignment="1" applyProtection="1">
      <alignment horizontal="center" vertical="center"/>
    </xf>
    <xf numFmtId="3" fontId="20" fillId="3" borderId="17" xfId="0" applyNumberFormat="1" applyFont="1" applyFill="1" applyBorder="1" applyAlignment="1" applyProtection="1">
      <alignment horizontal="center" vertical="center" wrapText="1"/>
    </xf>
    <xf numFmtId="0" fontId="27" fillId="10" borderId="1" xfId="0" applyFont="1" applyFill="1" applyBorder="1"/>
    <xf numFmtId="0" fontId="0" fillId="10" borderId="32" xfId="0" applyFill="1" applyBorder="1"/>
    <xf numFmtId="0" fontId="7" fillId="10" borderId="49" xfId="0" applyFont="1" applyFill="1" applyBorder="1" applyAlignment="1">
      <alignment vertical="center"/>
    </xf>
    <xf numFmtId="0" fontId="0" fillId="10" borderId="48" xfId="0" applyFill="1" applyBorder="1"/>
    <xf numFmtId="0" fontId="30" fillId="10" borderId="47" xfId="0" applyFont="1" applyFill="1" applyBorder="1"/>
    <xf numFmtId="0" fontId="30" fillId="10" borderId="48" xfId="0" applyFont="1" applyFill="1" applyBorder="1" applyAlignment="1">
      <alignment wrapText="1"/>
    </xf>
    <xf numFmtId="0" fontId="30" fillId="10" borderId="48" xfId="0" applyFont="1" applyFill="1" applyBorder="1"/>
    <xf numFmtId="0" fontId="30" fillId="10" borderId="47" xfId="0" applyFont="1" applyFill="1" applyBorder="1" applyAlignment="1">
      <alignment vertical="top"/>
    </xf>
    <xf numFmtId="0" fontId="7"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0" fillId="3" borderId="18" xfId="3" applyNumberFormat="1" applyFont="1" applyFill="1" applyBorder="1" applyAlignment="1" applyProtection="1">
      <alignment horizontal="center" vertical="center" wrapText="1"/>
    </xf>
    <xf numFmtId="3" fontId="7" fillId="0" borderId="33" xfId="0" applyNumberFormat="1" applyFont="1" applyFill="1" applyBorder="1" applyAlignment="1" applyProtection="1">
      <alignment horizontal="right" vertical="center"/>
      <protection locked="0"/>
    </xf>
    <xf numFmtId="3" fontId="19" fillId="9" borderId="15" xfId="0" applyNumberFormat="1" applyFont="1" applyFill="1" applyBorder="1" applyAlignment="1" applyProtection="1">
      <alignment horizontal="right" vertical="center"/>
    </xf>
    <xf numFmtId="3" fontId="19" fillId="9" borderId="16" xfId="0" applyNumberFormat="1" applyFont="1" applyFill="1" applyBorder="1" applyAlignment="1" applyProtection="1">
      <alignment horizontal="right" vertical="center"/>
    </xf>
    <xf numFmtId="3" fontId="7" fillId="0" borderId="33" xfId="0" applyNumberFormat="1" applyFont="1" applyFill="1" applyBorder="1" applyAlignment="1" applyProtection="1">
      <alignment vertical="center"/>
      <protection locked="0"/>
    </xf>
    <xf numFmtId="3" fontId="7" fillId="0" borderId="15" xfId="0" applyNumberFormat="1" applyFont="1" applyFill="1" applyBorder="1" applyAlignment="1" applyProtection="1">
      <alignment vertical="center"/>
      <protection locked="0"/>
    </xf>
    <xf numFmtId="3" fontId="19" fillId="9" borderId="15" xfId="0" applyNumberFormat="1" applyFont="1" applyFill="1" applyBorder="1" applyAlignment="1" applyProtection="1">
      <alignment vertical="center"/>
    </xf>
    <xf numFmtId="3" fontId="19" fillId="9" borderId="16" xfId="0" applyNumberFormat="1" applyFont="1" applyFill="1" applyBorder="1" applyAlignment="1" applyProtection="1">
      <alignment vertical="center"/>
    </xf>
    <xf numFmtId="3" fontId="13" fillId="0" borderId="0" xfId="3" applyNumberFormat="1" applyProtection="1"/>
    <xf numFmtId="3" fontId="20" fillId="3" borderId="19" xfId="0" applyNumberFormat="1" applyFont="1" applyFill="1" applyBorder="1" applyAlignment="1" applyProtection="1">
      <alignment horizontal="center" vertical="center" wrapText="1"/>
    </xf>
    <xf numFmtId="3" fontId="20" fillId="3" borderId="18" xfId="0" applyNumberFormat="1" applyFont="1" applyFill="1" applyBorder="1" applyAlignment="1" applyProtection="1">
      <alignment horizontal="center" vertical="center" wrapText="1"/>
    </xf>
    <xf numFmtId="3" fontId="7" fillId="0" borderId="15" xfId="0" applyNumberFormat="1" applyFont="1" applyFill="1" applyBorder="1" applyAlignment="1" applyProtection="1">
      <alignment horizontal="right" vertical="center" shrinkToFit="1"/>
      <protection locked="0"/>
    </xf>
    <xf numFmtId="3" fontId="19" fillId="9" borderId="15" xfId="0" applyNumberFormat="1" applyFont="1" applyFill="1" applyBorder="1" applyAlignment="1" applyProtection="1">
      <alignment horizontal="right" vertical="center" shrinkToFit="1"/>
    </xf>
    <xf numFmtId="3" fontId="7"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6" fillId="11" borderId="50" xfId="0" applyFont="1" applyFill="1" applyBorder="1" applyAlignment="1" applyProtection="1">
      <alignment horizontal="center" vertical="center"/>
      <protection locked="0"/>
    </xf>
    <xf numFmtId="3" fontId="19" fillId="9" borderId="14" xfId="0" applyNumberFormat="1" applyFont="1" applyFill="1" applyBorder="1" applyAlignment="1" applyProtection="1">
      <alignment horizontal="right" vertical="center" shrinkToFit="1"/>
    </xf>
    <xf numFmtId="3" fontId="19" fillId="9" borderId="16" xfId="0" applyNumberFormat="1" applyFont="1" applyFill="1" applyBorder="1" applyAlignment="1" applyProtection="1">
      <alignment horizontal="right" vertical="center" shrinkToFit="1"/>
    </xf>
    <xf numFmtId="3" fontId="19" fillId="10" borderId="15" xfId="0" applyNumberFormat="1" applyFont="1" applyFill="1" applyBorder="1" applyAlignment="1" applyProtection="1">
      <alignment horizontal="right" vertical="center" shrinkToFit="1"/>
      <protection locked="0"/>
    </xf>
    <xf numFmtId="3" fontId="7" fillId="0" borderId="16" xfId="0" applyNumberFormat="1" applyFont="1" applyFill="1" applyBorder="1" applyAlignment="1" applyProtection="1">
      <alignment vertical="center"/>
      <protection locked="0"/>
    </xf>
    <xf numFmtId="3" fontId="19" fillId="0" borderId="16"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41" xfId="0" applyNumberFormat="1" applyFont="1" applyFill="1" applyBorder="1" applyAlignment="1" applyProtection="1">
      <alignment horizontal="center" vertical="center" wrapText="1"/>
    </xf>
    <xf numFmtId="3" fontId="11" fillId="3" borderId="12" xfId="0" applyNumberFormat="1" applyFont="1" applyFill="1" applyBorder="1" applyAlignment="1" applyProtection="1">
      <alignment horizontal="center" vertical="center" wrapText="1"/>
    </xf>
    <xf numFmtId="3" fontId="11" fillId="3" borderId="12" xfId="0" applyNumberFormat="1" applyFont="1" applyFill="1" applyBorder="1" applyAlignment="1" applyProtection="1">
      <alignment horizontal="center" vertical="center"/>
    </xf>
    <xf numFmtId="3" fontId="11" fillId="3" borderId="13" xfId="0" applyNumberFormat="1" applyFont="1" applyFill="1" applyBorder="1" applyAlignment="1" applyProtection="1">
      <alignment horizontal="center" vertical="center"/>
    </xf>
    <xf numFmtId="3" fontId="5" fillId="0" borderId="44" xfId="0" applyNumberFormat="1" applyFont="1" applyFill="1" applyBorder="1" applyAlignment="1" applyProtection="1">
      <alignment vertical="center" shrinkToFit="1"/>
      <protection locked="0"/>
    </xf>
    <xf numFmtId="3" fontId="25" fillId="0" borderId="44" xfId="0" applyNumberFormat="1" applyFont="1" applyFill="1" applyBorder="1" applyAlignment="1" applyProtection="1">
      <alignment vertical="center" shrinkToFit="1"/>
    </xf>
    <xf numFmtId="3" fontId="25" fillId="9" borderId="44" xfId="0" applyNumberFormat="1" applyFont="1" applyFill="1" applyBorder="1" applyAlignment="1" applyProtection="1">
      <alignment vertical="center" shrinkToFit="1"/>
    </xf>
    <xf numFmtId="3" fontId="25" fillId="9" borderId="45" xfId="0" applyNumberFormat="1" applyFont="1" applyFill="1" applyBorder="1" applyAlignment="1" applyProtection="1">
      <alignment vertical="center" shrinkToFit="1"/>
    </xf>
    <xf numFmtId="3" fontId="5" fillId="8" borderId="44" xfId="0" applyNumberFormat="1" applyFont="1" applyFill="1" applyBorder="1" applyAlignment="1" applyProtection="1">
      <alignment vertical="center" shrinkToFit="1"/>
    </xf>
    <xf numFmtId="0" fontId="31" fillId="10" borderId="48" xfId="0" applyFont="1" applyFill="1" applyBorder="1" applyAlignment="1">
      <alignment vertical="center"/>
    </xf>
    <xf numFmtId="0" fontId="0" fillId="14" borderId="0" xfId="0" applyFill="1"/>
    <xf numFmtId="0" fontId="35" fillId="10" borderId="48" xfId="0" applyFont="1" applyFill="1" applyBorder="1" applyAlignment="1">
      <alignment vertical="center"/>
    </xf>
    <xf numFmtId="0" fontId="33" fillId="10" borderId="48" xfId="0" applyFont="1" applyFill="1" applyBorder="1"/>
    <xf numFmtId="49" fontId="6" fillId="11" borderId="50" xfId="0" applyNumberFormat="1" applyFont="1" applyFill="1" applyBorder="1" applyAlignment="1" applyProtection="1">
      <alignment horizontal="center" vertical="center"/>
      <protection locked="0"/>
    </xf>
    <xf numFmtId="1" fontId="6" fillId="11" borderId="50" xfId="0" applyNumberFormat="1" applyFont="1" applyFill="1" applyBorder="1" applyAlignment="1" applyProtection="1">
      <alignment horizontal="center" vertical="center"/>
      <protection locked="0"/>
    </xf>
    <xf numFmtId="3" fontId="19" fillId="9" borderId="15" xfId="0" applyNumberFormat="1" applyFont="1" applyFill="1" applyBorder="1" applyAlignment="1" applyProtection="1">
      <alignment horizontal="right" vertical="center" shrinkToFit="1"/>
      <protection locked="0"/>
    </xf>
    <xf numFmtId="0" fontId="30" fillId="10" borderId="47" xfId="0" applyFont="1" applyFill="1" applyBorder="1" applyAlignment="1" applyProtection="1">
      <alignment vertical="top"/>
      <protection locked="0"/>
    </xf>
    <xf numFmtId="0" fontId="30" fillId="10" borderId="48" xfId="0" applyFont="1" applyFill="1" applyBorder="1" applyProtection="1">
      <protection locked="0"/>
    </xf>
    <xf numFmtId="3" fontId="7" fillId="0" borderId="15" xfId="0" applyNumberFormat="1" applyFont="1" applyBorder="1" applyAlignment="1" applyProtection="1">
      <alignment horizontal="right" vertical="center" wrapText="1"/>
      <protection locked="0"/>
    </xf>
    <xf numFmtId="3" fontId="7" fillId="0" borderId="15" xfId="0" applyNumberFormat="1" applyFont="1" applyBorder="1" applyAlignment="1" applyProtection="1">
      <alignment vertical="center" wrapText="1"/>
      <protection locked="0"/>
    </xf>
    <xf numFmtId="3" fontId="7" fillId="0" borderId="33" xfId="0" applyNumberFormat="1" applyFont="1" applyBorder="1" applyAlignment="1" applyProtection="1">
      <alignment vertical="center" wrapText="1"/>
      <protection locked="0"/>
    </xf>
    <xf numFmtId="3" fontId="5" fillId="0" borderId="44" xfId="0" applyNumberFormat="1" applyFont="1" applyBorder="1" applyAlignment="1" applyProtection="1">
      <alignment vertical="center" shrinkToFit="1"/>
      <protection locked="0"/>
    </xf>
    <xf numFmtId="0" fontId="7" fillId="10" borderId="48" xfId="0" applyFont="1" applyFill="1" applyBorder="1" applyAlignment="1">
      <alignment horizontal="center" vertical="center"/>
    </xf>
    <xf numFmtId="0" fontId="29" fillId="10" borderId="47" xfId="0" applyFont="1" applyFill="1" applyBorder="1" applyAlignment="1">
      <alignment horizontal="center" vertical="center"/>
    </xf>
    <xf numFmtId="0" fontId="29" fillId="10" borderId="48" xfId="0" applyFont="1" applyFill="1" applyBorder="1" applyAlignment="1">
      <alignment horizontal="center" vertical="center"/>
    </xf>
    <xf numFmtId="0" fontId="6" fillId="10" borderId="47" xfId="0" applyFont="1" applyFill="1" applyBorder="1" applyAlignment="1">
      <alignment vertical="center" wrapText="1"/>
    </xf>
    <xf numFmtId="0" fontId="30" fillId="10" borderId="47" xfId="0" applyFont="1" applyFill="1" applyBorder="1" applyAlignment="1">
      <alignment wrapText="1"/>
    </xf>
    <xf numFmtId="0" fontId="30" fillId="10" borderId="48" xfId="0" applyFont="1" applyFill="1" applyBorder="1" applyAlignment="1">
      <alignment vertical="center"/>
    </xf>
    <xf numFmtId="0" fontId="36" fillId="10" borderId="48" xfId="0" applyFont="1" applyFill="1" applyBorder="1" applyAlignment="1">
      <alignment vertical="center"/>
    </xf>
    <xf numFmtId="0" fontId="29" fillId="10" borderId="0" xfId="0" applyFont="1" applyFill="1" applyAlignment="1">
      <alignment horizontal="center" vertical="center"/>
    </xf>
    <xf numFmtId="0" fontId="7" fillId="10" borderId="0" xfId="0" applyFont="1" applyFill="1" applyAlignment="1">
      <alignment horizontal="center" vertical="center"/>
    </xf>
    <xf numFmtId="0" fontId="32" fillId="0" borderId="0" xfId="0" applyFont="1"/>
    <xf numFmtId="0" fontId="6" fillId="10" borderId="0" xfId="0" applyFont="1" applyFill="1" applyAlignment="1">
      <alignment horizontal="right" vertical="center" wrapText="1"/>
    </xf>
    <xf numFmtId="0" fontId="6" fillId="10" borderId="0" xfId="0" applyFont="1" applyFill="1" applyAlignment="1">
      <alignment vertical="center" wrapText="1"/>
    </xf>
    <xf numFmtId="14" fontId="6" fillId="12" borderId="0" xfId="0" applyNumberFormat="1" applyFont="1" applyFill="1" applyAlignment="1" applyProtection="1">
      <alignment horizontal="center" vertical="center"/>
      <protection locked="0"/>
    </xf>
    <xf numFmtId="14" fontId="6" fillId="13" borderId="0" xfId="0" applyNumberFormat="1" applyFont="1" applyFill="1" applyAlignment="1" applyProtection="1">
      <alignment horizontal="center" vertical="center"/>
      <protection locked="0"/>
    </xf>
    <xf numFmtId="0" fontId="30" fillId="10" borderId="0" xfId="0" applyFont="1" applyFill="1"/>
    <xf numFmtId="0" fontId="30" fillId="10" borderId="0" xfId="0" applyFont="1" applyFill="1" applyAlignment="1">
      <alignment vertical="center"/>
    </xf>
    <xf numFmtId="0" fontId="30" fillId="10" borderId="0" xfId="0" applyFont="1" applyFill="1" applyAlignment="1">
      <alignment wrapText="1"/>
    </xf>
    <xf numFmtId="0" fontId="7" fillId="10" borderId="0" xfId="0" applyFont="1" applyFill="1" applyAlignment="1">
      <alignment horizontal="right" vertical="center" wrapText="1"/>
    </xf>
    <xf numFmtId="0" fontId="31" fillId="10" borderId="0" xfId="0" applyFont="1" applyFill="1" applyAlignment="1">
      <alignment vertical="center"/>
    </xf>
    <xf numFmtId="0" fontId="30" fillId="10" borderId="0" xfId="0" applyFont="1" applyFill="1" applyAlignment="1">
      <alignment vertical="top"/>
    </xf>
    <xf numFmtId="0" fontId="6" fillId="11" borderId="50" xfId="7" applyFont="1" applyFill="1" applyBorder="1" applyAlignment="1" applyProtection="1">
      <alignment horizontal="center" vertical="center"/>
      <protection locked="0"/>
    </xf>
    <xf numFmtId="0" fontId="6" fillId="10" borderId="0" xfId="0" applyFont="1" applyFill="1" applyAlignment="1">
      <alignment vertical="center"/>
    </xf>
    <xf numFmtId="0" fontId="33" fillId="10" borderId="0" xfId="0" applyFont="1" applyFill="1"/>
    <xf numFmtId="0" fontId="34" fillId="10" borderId="0" xfId="0" applyFont="1" applyFill="1" applyAlignment="1">
      <alignment vertical="center"/>
    </xf>
    <xf numFmtId="0" fontId="6" fillId="10" borderId="0" xfId="0" applyFont="1" applyFill="1" applyAlignment="1">
      <alignment horizontal="center" vertical="center"/>
    </xf>
    <xf numFmtId="0" fontId="37" fillId="10" borderId="0" xfId="0" applyFont="1" applyFill="1" applyAlignment="1">
      <alignment vertical="center"/>
    </xf>
    <xf numFmtId="0" fontId="38" fillId="10" borderId="0" xfId="0" applyFont="1" applyFill="1" applyAlignment="1">
      <alignment vertical="center"/>
    </xf>
    <xf numFmtId="0" fontId="6" fillId="11" borderId="4" xfId="7" applyFont="1" applyFill="1" applyBorder="1" applyAlignment="1" applyProtection="1">
      <alignment horizontal="center" vertical="center"/>
      <protection locked="0"/>
    </xf>
    <xf numFmtId="0" fontId="30" fillId="10" borderId="0" xfId="0" applyFont="1" applyFill="1" applyAlignment="1">
      <alignment vertical="top" wrapText="1"/>
    </xf>
    <xf numFmtId="0" fontId="30" fillId="10" borderId="0" xfId="0" applyFont="1" applyFill="1" applyAlignment="1" applyProtection="1">
      <alignment vertical="top"/>
      <protection locked="0"/>
    </xf>
    <xf numFmtId="0" fontId="4" fillId="0" borderId="0" xfId="0" applyFont="1"/>
    <xf numFmtId="0" fontId="26" fillId="10" borderId="31" xfId="0" applyFont="1" applyFill="1" applyBorder="1" applyAlignment="1">
      <alignment vertical="center"/>
    </xf>
    <xf numFmtId="0" fontId="26" fillId="10" borderId="1" xfId="0" applyFont="1" applyFill="1" applyBorder="1" applyAlignment="1">
      <alignment vertical="center"/>
    </xf>
    <xf numFmtId="0" fontId="29" fillId="10" borderId="47" xfId="0" applyFont="1" applyFill="1" applyBorder="1" applyAlignment="1">
      <alignment horizontal="center" vertical="center"/>
    </xf>
    <xf numFmtId="0" fontId="29" fillId="10" borderId="0" xfId="0" applyFont="1" applyFill="1" applyAlignment="1">
      <alignment horizontal="center" vertical="center"/>
    </xf>
    <xf numFmtId="0" fontId="29" fillId="10" borderId="48" xfId="0" applyFont="1" applyFill="1" applyBorder="1" applyAlignment="1">
      <alignment horizontal="center" vertical="center"/>
    </xf>
    <xf numFmtId="0" fontId="6" fillId="10" borderId="47" xfId="0" applyFont="1" applyFill="1" applyBorder="1" applyAlignment="1">
      <alignment vertical="center" wrapText="1"/>
    </xf>
    <xf numFmtId="0" fontId="6" fillId="10" borderId="0" xfId="0" applyFont="1" applyFill="1" applyAlignment="1">
      <alignment vertical="center" wrapText="1"/>
    </xf>
    <xf numFmtId="14" fontId="6" fillId="11" borderId="3" xfId="6" applyNumberFormat="1" applyFont="1" applyFill="1" applyBorder="1" applyAlignment="1" applyProtection="1">
      <alignment horizontal="center" vertical="center"/>
      <protection locked="0"/>
    </xf>
    <xf numFmtId="14" fontId="6" fillId="11" borderId="4" xfId="6" applyNumberFormat="1" applyFont="1" applyFill="1" applyBorder="1" applyAlignment="1" applyProtection="1">
      <alignment horizontal="center" vertical="center"/>
      <protection locked="0"/>
    </xf>
    <xf numFmtId="14" fontId="6" fillId="11" borderId="3" xfId="0" applyNumberFormat="1" applyFont="1" applyFill="1" applyBorder="1" applyAlignment="1" applyProtection="1">
      <alignment horizontal="center" vertical="center"/>
      <protection locked="0"/>
    </xf>
    <xf numFmtId="14" fontId="6" fillId="11" borderId="4" xfId="0" applyNumberFormat="1" applyFont="1" applyFill="1" applyBorder="1" applyAlignment="1" applyProtection="1">
      <alignment horizontal="center" vertical="center"/>
      <protection locked="0"/>
    </xf>
    <xf numFmtId="0" fontId="6" fillId="0" borderId="47" xfId="0" applyFont="1" applyBorder="1" applyAlignment="1">
      <alignment horizontal="center" vertical="center" wrapText="1"/>
    </xf>
    <xf numFmtId="0" fontId="6" fillId="0" borderId="0" xfId="0" applyFont="1" applyAlignment="1">
      <alignment horizontal="center" vertical="center" wrapText="1"/>
    </xf>
    <xf numFmtId="0" fontId="6" fillId="0" borderId="48" xfId="0" applyFont="1" applyBorder="1" applyAlignment="1">
      <alignment horizontal="center" vertical="center" wrapText="1"/>
    </xf>
    <xf numFmtId="0" fontId="30" fillId="10" borderId="0" xfId="0" applyFont="1" applyFill="1" applyAlignment="1">
      <alignment wrapText="1"/>
    </xf>
    <xf numFmtId="0" fontId="7" fillId="10" borderId="47" xfId="0" applyFont="1" applyFill="1" applyBorder="1" applyAlignment="1">
      <alignment horizontal="right" vertical="center" wrapText="1"/>
    </xf>
    <xf numFmtId="0" fontId="7" fillId="10" borderId="0" xfId="0" applyFont="1" applyFill="1" applyAlignment="1">
      <alignment horizontal="right" vertical="center"/>
    </xf>
    <xf numFmtId="49" fontId="6" fillId="11" borderId="3" xfId="7" applyNumberFormat="1" applyFont="1" applyFill="1" applyBorder="1" applyAlignment="1" applyProtection="1">
      <alignment horizontal="center" vertical="center"/>
      <protection locked="0"/>
    </xf>
    <xf numFmtId="49" fontId="6" fillId="11" borderId="4" xfId="7" applyNumberFormat="1" applyFont="1" applyFill="1" applyBorder="1" applyAlignment="1" applyProtection="1">
      <alignment horizontal="center" vertical="center"/>
      <protection locked="0"/>
    </xf>
    <xf numFmtId="0" fontId="30" fillId="10" borderId="47" xfId="0" applyFont="1" applyFill="1" applyBorder="1" applyAlignment="1">
      <alignment wrapText="1"/>
    </xf>
    <xf numFmtId="0" fontId="28" fillId="10" borderId="47" xfId="0" applyFont="1" applyFill="1" applyBorder="1" applyAlignment="1">
      <alignment horizontal="center" vertical="center" wrapText="1"/>
    </xf>
    <xf numFmtId="0" fontId="28" fillId="10" borderId="0" xfId="0" applyFont="1" applyFill="1" applyAlignment="1">
      <alignment horizontal="center" vertical="center" wrapText="1"/>
    </xf>
    <xf numFmtId="0" fontId="30" fillId="10" borderId="0" xfId="0" applyFont="1" applyFill="1" applyAlignment="1">
      <alignment vertical="center" wrapText="1"/>
    </xf>
    <xf numFmtId="0" fontId="30" fillId="10" borderId="0" xfId="0" applyFont="1" applyFill="1"/>
    <xf numFmtId="0" fontId="7" fillId="10" borderId="47" xfId="0" applyFont="1" applyFill="1" applyBorder="1" applyAlignment="1">
      <alignment horizontal="right" vertical="center"/>
    </xf>
    <xf numFmtId="0" fontId="5" fillId="10" borderId="0" xfId="0" applyFont="1" applyFill="1" applyAlignment="1">
      <alignment horizontal="right" vertical="center" wrapText="1"/>
    </xf>
    <xf numFmtId="0" fontId="5" fillId="10" borderId="48" xfId="0" applyFont="1" applyFill="1" applyBorder="1" applyAlignment="1">
      <alignment horizontal="right" vertical="center" wrapText="1"/>
    </xf>
    <xf numFmtId="0" fontId="6" fillId="11" borderId="3" xfId="7" applyFont="1" applyFill="1" applyBorder="1" applyAlignment="1" applyProtection="1">
      <alignment horizontal="center" vertical="center"/>
      <protection locked="0"/>
    </xf>
    <xf numFmtId="0" fontId="6" fillId="11" borderId="4" xfId="7" applyFont="1" applyFill="1" applyBorder="1" applyAlignment="1" applyProtection="1">
      <alignment horizontal="center" vertical="center"/>
      <protection locked="0"/>
    </xf>
    <xf numFmtId="0" fontId="7" fillId="10" borderId="48" xfId="0" applyFont="1" applyFill="1" applyBorder="1" applyAlignment="1">
      <alignment horizontal="right" vertical="center" wrapText="1"/>
    </xf>
    <xf numFmtId="0" fontId="7" fillId="10" borderId="47" xfId="0" applyFont="1" applyFill="1" applyBorder="1" applyAlignment="1">
      <alignment horizontal="center" vertical="center" wrapText="1"/>
    </xf>
    <xf numFmtId="0" fontId="7" fillId="10" borderId="0" xfId="0" applyFont="1" applyFill="1" applyAlignment="1">
      <alignment horizontal="center" vertical="center" wrapText="1"/>
    </xf>
    <xf numFmtId="0" fontId="7" fillId="10" borderId="48" xfId="0" applyFont="1" applyFill="1" applyBorder="1" applyAlignment="1">
      <alignment horizontal="center" vertical="center" wrapText="1"/>
    </xf>
    <xf numFmtId="0" fontId="6" fillId="11" borderId="3" xfId="7" applyFont="1" applyFill="1" applyBorder="1" applyAlignment="1" applyProtection="1">
      <alignment vertical="center"/>
      <protection locked="0"/>
    </xf>
    <xf numFmtId="0" fontId="6" fillId="11" borderId="2" xfId="7" applyFont="1" applyFill="1" applyBorder="1" applyAlignment="1" applyProtection="1">
      <alignment vertical="center"/>
      <protection locked="0"/>
    </xf>
    <xf numFmtId="0" fontId="6" fillId="11" borderId="4" xfId="7" applyFont="1" applyFill="1" applyBorder="1" applyAlignment="1" applyProtection="1">
      <alignment vertical="center"/>
      <protection locked="0"/>
    </xf>
    <xf numFmtId="0" fontId="31" fillId="10" borderId="47" xfId="0" applyFont="1" applyFill="1" applyBorder="1" applyAlignment="1">
      <alignment vertical="center"/>
    </xf>
    <xf numFmtId="0" fontId="31" fillId="10" borderId="0" xfId="0" applyFont="1" applyFill="1" applyAlignment="1">
      <alignment vertical="center"/>
    </xf>
    <xf numFmtId="0" fontId="7" fillId="10" borderId="0" xfId="0" applyFont="1" applyFill="1" applyAlignment="1">
      <alignment vertical="center"/>
    </xf>
    <xf numFmtId="0" fontId="30" fillId="10" borderId="0" xfId="0" applyFont="1" applyFill="1" applyAlignment="1">
      <alignment vertical="center"/>
    </xf>
    <xf numFmtId="0" fontId="30" fillId="10" borderId="48" xfId="0" applyFont="1" applyFill="1" applyBorder="1" applyAlignment="1">
      <alignment vertical="center"/>
    </xf>
    <xf numFmtId="0" fontId="30" fillId="11" borderId="3" xfId="7" applyFont="1" applyFill="1" applyBorder="1" applyProtection="1">
      <protection locked="0"/>
    </xf>
    <xf numFmtId="0" fontId="30" fillId="11" borderId="2" xfId="7" applyFont="1" applyFill="1" applyBorder="1" applyProtection="1">
      <protection locked="0"/>
    </xf>
    <xf numFmtId="0" fontId="30" fillId="11" borderId="4" xfId="7" applyFont="1" applyFill="1" applyBorder="1" applyProtection="1">
      <protection locked="0"/>
    </xf>
    <xf numFmtId="0" fontId="36" fillId="10" borderId="0" xfId="0" applyFont="1" applyFill="1" applyAlignment="1">
      <alignment vertical="center"/>
    </xf>
    <xf numFmtId="0" fontId="36" fillId="10" borderId="48" xfId="0" applyFont="1" applyFill="1" applyBorder="1" applyAlignment="1">
      <alignment vertical="center"/>
    </xf>
    <xf numFmtId="0" fontId="7" fillId="10" borderId="47" xfId="0" applyFont="1" applyFill="1" applyBorder="1" applyAlignment="1">
      <alignment horizontal="center" vertical="center"/>
    </xf>
    <xf numFmtId="0" fontId="7" fillId="10" borderId="0" xfId="0" applyFont="1" applyFill="1" applyAlignment="1">
      <alignment horizontal="center" vertical="center"/>
    </xf>
    <xf numFmtId="0" fontId="30" fillId="10" borderId="0" xfId="0" applyFont="1" applyFill="1" applyAlignment="1">
      <alignment vertical="top" wrapText="1"/>
    </xf>
    <xf numFmtId="0" fontId="6" fillId="11" borderId="3" xfId="7" applyFont="1" applyFill="1" applyBorder="1" applyAlignment="1" applyProtection="1">
      <alignment horizontal="right" vertical="center"/>
      <protection locked="0"/>
    </xf>
    <xf numFmtId="0" fontId="6" fillId="11" borderId="2" xfId="7" applyFont="1" applyFill="1" applyBorder="1" applyAlignment="1" applyProtection="1">
      <alignment horizontal="right" vertical="center"/>
      <protection locked="0"/>
    </xf>
    <xf numFmtId="0" fontId="6" fillId="11" borderId="4" xfId="7" applyFont="1" applyFill="1" applyBorder="1" applyAlignment="1" applyProtection="1">
      <alignment horizontal="right" vertical="center"/>
      <protection locked="0"/>
    </xf>
    <xf numFmtId="0" fontId="6" fillId="11" borderId="5" xfId="7" applyFont="1" applyFill="1" applyBorder="1" applyAlignment="1" applyProtection="1">
      <alignment horizontal="right" vertical="center"/>
      <protection locked="0"/>
    </xf>
    <xf numFmtId="0" fontId="6" fillId="11" borderId="6" xfId="7" applyFont="1" applyFill="1" applyBorder="1" applyAlignment="1" applyProtection="1">
      <alignment horizontal="right" vertical="center"/>
      <protection locked="0"/>
    </xf>
    <xf numFmtId="0" fontId="6" fillId="11" borderId="7" xfId="7" applyFont="1" applyFill="1" applyBorder="1" applyAlignment="1" applyProtection="1">
      <alignment horizontal="right" vertical="center"/>
      <protection locked="0"/>
    </xf>
    <xf numFmtId="0" fontId="30" fillId="10" borderId="0" xfId="0" applyFont="1" applyFill="1" applyAlignment="1" applyProtection="1">
      <alignment vertical="top"/>
      <protection locked="0"/>
    </xf>
    <xf numFmtId="0" fontId="30" fillId="10" borderId="0" xfId="0" applyFont="1" applyFill="1" applyProtection="1">
      <protection locked="0"/>
    </xf>
    <xf numFmtId="0" fontId="30" fillId="10" borderId="0" xfId="0" applyFont="1" applyFill="1" applyAlignment="1">
      <alignment vertical="top"/>
    </xf>
    <xf numFmtId="0" fontId="7" fillId="10" borderId="0" xfId="0" applyFont="1" applyFill="1" applyAlignment="1">
      <alignment horizontal="right" vertical="center" wrapText="1"/>
    </xf>
    <xf numFmtId="0" fontId="6" fillId="11" borderId="3"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0" fontId="7" fillId="10" borderId="47" xfId="0" applyFont="1" applyFill="1" applyBorder="1" applyAlignment="1">
      <alignment horizontal="left" vertical="center"/>
    </xf>
    <xf numFmtId="0" fontId="7" fillId="10" borderId="0" xfId="0" applyFont="1" applyFill="1" applyAlignment="1">
      <alignment horizontal="left" vertical="center"/>
    </xf>
    <xf numFmtId="0" fontId="6" fillId="11" borderId="3" xfId="0" applyFont="1" applyFill="1" applyBorder="1" applyAlignment="1" applyProtection="1">
      <alignment vertical="center"/>
      <protection locked="0"/>
    </xf>
    <xf numFmtId="0" fontId="6" fillId="11" borderId="2" xfId="0" applyFont="1" applyFill="1" applyBorder="1" applyAlignment="1" applyProtection="1">
      <alignment vertical="center"/>
      <protection locked="0"/>
    </xf>
    <xf numFmtId="0" fontId="6" fillId="11" borderId="4" xfId="0" applyFont="1" applyFill="1" applyBorder="1" applyAlignment="1" applyProtection="1">
      <alignment vertical="center"/>
      <protection locked="0"/>
    </xf>
    <xf numFmtId="49" fontId="6" fillId="11" borderId="3" xfId="7" applyNumberFormat="1" applyFont="1" applyFill="1" applyBorder="1" applyAlignment="1" applyProtection="1">
      <alignment vertical="center"/>
      <protection locked="0"/>
    </xf>
    <xf numFmtId="49" fontId="6" fillId="11" borderId="2" xfId="7" applyNumberFormat="1" applyFont="1" applyFill="1" applyBorder="1" applyAlignment="1" applyProtection="1">
      <alignment vertical="center"/>
      <protection locked="0"/>
    </xf>
    <xf numFmtId="49" fontId="6" fillId="11" borderId="4" xfId="7" applyNumberFormat="1" applyFont="1" applyFill="1" applyBorder="1" applyAlignment="1" applyProtection="1">
      <alignment vertical="center"/>
      <protection locked="0"/>
    </xf>
    <xf numFmtId="0" fontId="7" fillId="10" borderId="48" xfId="0" applyFont="1" applyFill="1" applyBorder="1" applyAlignment="1">
      <alignment horizontal="center" vertical="center"/>
    </xf>
    <xf numFmtId="0" fontId="7" fillId="10" borderId="1"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39" fillId="11" borderId="3" xfId="8" applyFill="1" applyBorder="1" applyAlignment="1" applyProtection="1">
      <alignment vertical="center"/>
      <protection locked="0"/>
    </xf>
    <xf numFmtId="0" fontId="30" fillId="11" borderId="2" xfId="7" applyFont="1" applyFill="1" applyBorder="1" applyAlignment="1" applyProtection="1">
      <alignment vertical="center"/>
      <protection locked="0"/>
    </xf>
    <xf numFmtId="0" fontId="30" fillId="11" borderId="4" xfId="7" applyFont="1" applyFill="1" applyBorder="1" applyAlignment="1" applyProtection="1">
      <alignment vertical="center"/>
      <protection locked="0"/>
    </xf>
    <xf numFmtId="0" fontId="7" fillId="0" borderId="15" xfId="0" applyFont="1" applyFill="1" applyBorder="1" applyAlignment="1" applyProtection="1">
      <alignment horizontal="left" vertical="center" wrapText="1"/>
    </xf>
    <xf numFmtId="0" fontId="19" fillId="9" borderId="25" xfId="0" applyFont="1" applyFill="1" applyBorder="1" applyAlignment="1" applyProtection="1">
      <alignment horizontal="left" vertical="center" wrapText="1"/>
    </xf>
    <xf numFmtId="0" fontId="19" fillId="9" borderId="26" xfId="0" applyFont="1" applyFill="1" applyBorder="1" applyAlignment="1" applyProtection="1">
      <alignment horizontal="left" vertical="center" wrapText="1"/>
    </xf>
    <xf numFmtId="0" fontId="19" fillId="9" borderId="27" xfId="0" applyFont="1" applyFill="1" applyBorder="1" applyAlignment="1" applyProtection="1">
      <alignment horizontal="left" vertical="center" wrapText="1"/>
    </xf>
    <xf numFmtId="0" fontId="17" fillId="9" borderId="15"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7" fillId="9" borderId="25" xfId="0" applyFont="1" applyFill="1" applyBorder="1" applyAlignment="1" applyProtection="1">
      <alignment horizontal="left" vertical="center" wrapText="1"/>
    </xf>
    <xf numFmtId="0" fontId="17" fillId="9" borderId="26" xfId="0" applyFont="1" applyFill="1" applyBorder="1" applyAlignment="1" applyProtection="1">
      <alignment horizontal="left" vertical="center" wrapText="1"/>
    </xf>
    <xf numFmtId="0" fontId="17" fillId="9" borderId="27"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0"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6"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3" fillId="4" borderId="2"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17" fillId="0" borderId="28" xfId="0" applyFont="1" applyFill="1" applyBorder="1" applyAlignment="1" applyProtection="1">
      <alignment horizontal="left" vertical="center" wrapText="1"/>
    </xf>
    <xf numFmtId="0" fontId="17" fillId="0" borderId="29"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19" fillId="0" borderId="26"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9" fillId="9"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16"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17" fillId="0" borderId="27" xfId="0" applyFont="1" applyFill="1" applyBorder="1" applyAlignment="1" applyProtection="1">
      <alignment horizontal="left" vertical="center" wrapText="1"/>
    </xf>
    <xf numFmtId="0" fontId="17" fillId="0" borderId="22" xfId="0" applyFont="1" applyFill="1" applyBorder="1" applyAlignment="1" applyProtection="1">
      <alignment horizontal="left" vertical="center" wrapText="1"/>
    </xf>
    <xf numFmtId="0" fontId="17" fillId="0" borderId="23" xfId="0" applyFont="1" applyFill="1" applyBorder="1" applyAlignment="1" applyProtection="1">
      <alignment horizontal="left" vertical="center" wrapText="1"/>
    </xf>
    <xf numFmtId="0" fontId="17" fillId="0" borderId="24" xfId="0" applyFont="1" applyFill="1" applyBorder="1" applyAlignment="1" applyProtection="1">
      <alignment horizontal="left" vertical="center" wrapText="1"/>
    </xf>
    <xf numFmtId="0" fontId="14" fillId="4" borderId="14" xfId="0" applyFont="1" applyFill="1" applyBorder="1" applyAlignment="1" applyProtection="1">
      <alignment horizontal="left" vertical="center" wrapText="1"/>
    </xf>
    <xf numFmtId="0" fontId="16" fillId="4" borderId="14" xfId="0" applyFont="1" applyFill="1" applyBorder="1" applyAlignment="1" applyProtection="1">
      <alignment vertical="center"/>
    </xf>
    <xf numFmtId="0" fontId="6" fillId="3" borderId="3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xf>
    <xf numFmtId="0" fontId="8" fillId="5" borderId="5" xfId="3" applyFont="1" applyFill="1" applyBorder="1" applyAlignment="1" applyProtection="1">
      <alignment vertical="center" wrapText="1"/>
      <protection locked="0"/>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xf>
    <xf numFmtId="0" fontId="23" fillId="0" borderId="15" xfId="0" applyFont="1" applyFill="1" applyBorder="1" applyAlignment="1" applyProtection="1">
      <alignment horizontal="left" vertical="center" wrapText="1"/>
    </xf>
    <xf numFmtId="0" fontId="7" fillId="9" borderId="15" xfId="0" applyFont="1" applyFill="1" applyBorder="1" applyAlignment="1" applyProtection="1">
      <alignment horizontal="left" vertical="center" wrapText="1" indent="1"/>
    </xf>
    <xf numFmtId="0" fontId="7" fillId="0" borderId="15" xfId="0" applyFont="1" applyFill="1" applyBorder="1" applyAlignment="1" applyProtection="1">
      <alignment horizontal="left" vertical="center" wrapText="1" indent="1"/>
    </xf>
    <xf numFmtId="0" fontId="14" fillId="4" borderId="14" xfId="0" applyFont="1" applyFill="1" applyBorder="1" applyAlignment="1" applyProtection="1">
      <alignment vertical="center" wrapText="1"/>
    </xf>
    <xf numFmtId="0" fontId="14"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indent="1"/>
    </xf>
    <xf numFmtId="0" fontId="14" fillId="0" borderId="16" xfId="0" applyFont="1" applyFill="1" applyBorder="1" applyAlignment="1" applyProtection="1">
      <alignment horizontal="left" vertical="center" wrapText="1" indent="1"/>
    </xf>
    <xf numFmtId="0" fontId="7" fillId="9" borderId="16" xfId="0" applyFont="1" applyFill="1" applyBorder="1" applyAlignment="1" applyProtection="1">
      <alignment horizontal="left" vertical="center" wrapText="1" indent="1"/>
    </xf>
    <xf numFmtId="0" fontId="17" fillId="9" borderId="14" xfId="0" applyFont="1" applyFill="1" applyBorder="1" applyAlignment="1" applyProtection="1">
      <alignment horizontal="left" vertical="center" wrapText="1"/>
    </xf>
    <xf numFmtId="0" fontId="7" fillId="9" borderId="15" xfId="0" applyFont="1" applyFill="1" applyBorder="1" applyAlignment="1" applyProtection="1">
      <alignment horizontal="left" vertical="center" wrapText="1"/>
    </xf>
    <xf numFmtId="0" fontId="4"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6" fillId="9" borderId="15" xfId="0" applyFont="1" applyFill="1" applyBorder="1" applyAlignment="1" applyProtection="1">
      <alignment horizontal="left" vertical="center" wrapText="1"/>
    </xf>
    <xf numFmtId="0" fontId="6" fillId="9" borderId="16" xfId="0" applyFont="1" applyFill="1" applyBorder="1" applyAlignment="1" applyProtection="1">
      <alignment horizontal="left" vertical="center" wrapText="1"/>
    </xf>
    <xf numFmtId="0" fontId="6" fillId="4" borderId="14" xfId="0" applyFont="1" applyFill="1" applyBorder="1" applyAlignment="1" applyProtection="1">
      <alignment horizontal="left" vertical="center" wrapText="1"/>
    </xf>
    <xf numFmtId="0" fontId="6" fillId="4" borderId="14" xfId="0" applyFont="1" applyFill="1" applyBorder="1" applyAlignment="1" applyProtection="1">
      <alignment vertical="center" wrapText="1"/>
    </xf>
    <xf numFmtId="0" fontId="6" fillId="0" borderId="15" xfId="0" applyFont="1" applyFill="1" applyBorder="1" applyAlignment="1" applyProtection="1">
      <alignment horizontal="left" vertical="center" wrapText="1"/>
    </xf>
    <xf numFmtId="0" fontId="7"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7" fillId="0" borderId="25" xfId="0" applyFont="1" applyFill="1" applyBorder="1" applyAlignment="1" applyProtection="1">
      <alignment horizontal="left" vertical="center" wrapText="1" indent="1"/>
    </xf>
    <xf numFmtId="0" fontId="7" fillId="0" borderId="26" xfId="0" applyFont="1" applyFill="1" applyBorder="1" applyAlignment="1" applyProtection="1">
      <alignment horizontal="left" vertical="center" wrapText="1" indent="1"/>
    </xf>
    <xf numFmtId="0" fontId="7" fillId="0" borderId="27" xfId="0" applyFont="1" applyFill="1" applyBorder="1" applyAlignment="1" applyProtection="1">
      <alignment horizontal="left" vertical="center" wrapText="1" indent="1"/>
    </xf>
    <xf numFmtId="0" fontId="20" fillId="2" borderId="5" xfId="3" applyFont="1" applyFill="1" applyBorder="1" applyAlignment="1" applyProtection="1">
      <alignment vertical="center" wrapText="1"/>
      <protection locked="0"/>
    </xf>
    <xf numFmtId="0" fontId="23" fillId="0" borderId="25" xfId="0" applyFont="1" applyFill="1" applyBorder="1" applyAlignment="1" applyProtection="1">
      <alignment horizontal="left" vertical="center" wrapText="1" indent="2"/>
    </xf>
    <xf numFmtId="0" fontId="23" fillId="0" borderId="26" xfId="0" applyFont="1" applyFill="1" applyBorder="1" applyAlignment="1" applyProtection="1">
      <alignment horizontal="left" vertical="center" wrapText="1" indent="2"/>
    </xf>
    <xf numFmtId="0" fontId="23" fillId="0" borderId="27" xfId="0" applyFont="1" applyFill="1" applyBorder="1" applyAlignment="1" applyProtection="1">
      <alignment horizontal="left" vertical="center" wrapText="1" indent="2"/>
    </xf>
    <xf numFmtId="0" fontId="4" fillId="0" borderId="2" xfId="3" applyFont="1" applyBorder="1" applyAlignment="1" applyProtection="1">
      <alignment horizontal="right" vertical="top" wrapText="1"/>
    </xf>
    <xf numFmtId="0" fontId="0" fillId="0" borderId="2" xfId="0" applyBorder="1" applyAlignment="1" applyProtection="1">
      <alignment horizontal="right"/>
    </xf>
    <xf numFmtId="0" fontId="6" fillId="9" borderId="25" xfId="0" applyFont="1" applyFill="1" applyBorder="1" applyAlignment="1" applyProtection="1">
      <alignment horizontal="left" vertical="center" wrapText="1"/>
    </xf>
    <xf numFmtId="0" fontId="6" fillId="9" borderId="26" xfId="0" applyFont="1" applyFill="1" applyBorder="1" applyAlignment="1" applyProtection="1">
      <alignment horizontal="left" vertical="center" wrapText="1"/>
    </xf>
    <xf numFmtId="0" fontId="6" fillId="9" borderId="27" xfId="0" applyFont="1" applyFill="1" applyBorder="1" applyAlignment="1" applyProtection="1">
      <alignment horizontal="left" vertical="center" wrapText="1"/>
    </xf>
    <xf numFmtId="0" fontId="7" fillId="9" borderId="25" xfId="0" applyFont="1" applyFill="1" applyBorder="1" applyAlignment="1" applyProtection="1">
      <alignment horizontal="left" vertical="center" wrapText="1" indent="1"/>
    </xf>
    <xf numFmtId="0" fontId="7" fillId="9" borderId="26" xfId="0" applyFont="1" applyFill="1" applyBorder="1" applyAlignment="1" applyProtection="1">
      <alignment horizontal="left" vertical="center" wrapText="1" indent="1"/>
    </xf>
    <xf numFmtId="0" fontId="7" fillId="9" borderId="27" xfId="0" applyFont="1" applyFill="1" applyBorder="1" applyAlignment="1" applyProtection="1">
      <alignment horizontal="left" vertical="center" wrapText="1" indent="1"/>
    </xf>
    <xf numFmtId="0" fontId="6"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20"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4" fillId="7" borderId="31" xfId="0" applyFont="1" applyFill="1" applyBorder="1" applyAlignment="1" applyProtection="1">
      <alignment horizontal="left" vertical="center" shrinkToFit="1"/>
    </xf>
    <xf numFmtId="0" fontId="14" fillId="7" borderId="1" xfId="0" applyFont="1" applyFill="1" applyBorder="1" applyAlignment="1" applyProtection="1">
      <alignment horizontal="left" vertical="center" shrinkToFit="1"/>
    </xf>
    <xf numFmtId="0" fontId="14" fillId="7" borderId="32"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wrapText="1" indent="1"/>
    </xf>
    <xf numFmtId="0" fontId="7" fillId="0" borderId="38" xfId="0" applyFont="1" applyFill="1" applyBorder="1" applyAlignment="1" applyProtection="1">
      <alignment horizontal="left" vertical="center" wrapText="1" indent="1"/>
    </xf>
    <xf numFmtId="0" fontId="7" fillId="0" borderId="39" xfId="0" applyFont="1" applyFill="1" applyBorder="1" applyAlignment="1" applyProtection="1">
      <alignment horizontal="left" vertical="center" wrapText="1" indent="1"/>
    </xf>
    <xf numFmtId="0" fontId="14" fillId="9" borderId="22" xfId="0" applyFont="1" applyFill="1" applyBorder="1" applyAlignment="1" applyProtection="1">
      <alignment horizontal="left" vertical="center" wrapText="1"/>
    </xf>
    <xf numFmtId="0" fontId="14" fillId="9" borderId="23" xfId="0" applyFont="1" applyFill="1" applyBorder="1" applyAlignment="1" applyProtection="1">
      <alignment horizontal="left" vertical="center" wrapText="1"/>
    </xf>
    <xf numFmtId="0" fontId="14" fillId="9" borderId="24"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7" borderId="1" xfId="0" applyFont="1" applyFill="1" applyBorder="1" applyAlignment="1" applyProtection="1">
      <alignment horizontal="left" vertical="center" shrinkToFit="1"/>
    </xf>
    <xf numFmtId="0" fontId="7" fillId="7" borderId="32" xfId="0" applyFont="1" applyFill="1" applyBorder="1" applyAlignment="1" applyProtection="1">
      <alignment horizontal="left" vertical="center" shrinkToFit="1"/>
    </xf>
    <xf numFmtId="0" fontId="14" fillId="9" borderId="16"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indent="1"/>
    </xf>
    <xf numFmtId="0" fontId="4" fillId="0" borderId="2" xfId="0" applyFont="1" applyBorder="1" applyAlignment="1" applyProtection="1">
      <alignment horizontal="right"/>
    </xf>
    <xf numFmtId="0" fontId="14" fillId="0" borderId="16"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44" xfId="0" applyFont="1" applyBorder="1" applyAlignment="1" applyProtection="1">
      <alignment horizontal="left" vertical="center" wrapText="1"/>
    </xf>
    <xf numFmtId="0" fontId="20" fillId="9" borderId="44" xfId="0" applyFont="1" applyFill="1" applyBorder="1" applyAlignment="1" applyProtection="1">
      <alignment horizontal="left" vertical="center" wrapText="1"/>
    </xf>
    <xf numFmtId="0" fontId="11" fillId="3" borderId="8" xfId="0" applyFont="1" applyFill="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5" fillId="0" borderId="41" xfId="0" applyFont="1" applyBorder="1" applyProtection="1"/>
    <xf numFmtId="3" fontId="11" fillId="3" borderId="9" xfId="0" applyNumberFormat="1" applyFont="1" applyFill="1" applyBorder="1" applyAlignment="1" applyProtection="1">
      <alignment horizontal="center" vertical="center" wrapText="1"/>
    </xf>
    <xf numFmtId="3" fontId="5" fillId="0" borderId="41" xfId="0" applyNumberFormat="1" applyFont="1" applyBorder="1" applyProtection="1"/>
    <xf numFmtId="3" fontId="11" fillId="3" borderId="10" xfId="0" applyNumberFormat="1" applyFont="1" applyFill="1" applyBorder="1" applyAlignment="1" applyProtection="1">
      <alignment horizontal="center" vertical="center" wrapText="1"/>
    </xf>
    <xf numFmtId="3" fontId="5" fillId="0" borderId="42" xfId="0" applyNumberFormat="1" applyFont="1" applyBorder="1" applyProtection="1"/>
    <xf numFmtId="49" fontId="11" fillId="3" borderId="11" xfId="0" applyNumberFormat="1" applyFont="1" applyFill="1" applyBorder="1" applyAlignment="1" applyProtection="1">
      <alignment horizontal="center" vertical="center" wrapText="1"/>
    </xf>
    <xf numFmtId="49" fontId="11" fillId="3" borderId="12" xfId="0" applyNumberFormat="1" applyFont="1" applyFill="1" applyBorder="1" applyAlignment="1" applyProtection="1">
      <alignment horizontal="center" vertical="center" wrapText="1"/>
    </xf>
    <xf numFmtId="0" fontId="22" fillId="6" borderId="43" xfId="0" applyFont="1" applyFill="1" applyBorder="1" applyAlignment="1" applyProtection="1">
      <alignment horizontal="left" vertical="center"/>
    </xf>
    <xf numFmtId="0" fontId="24" fillId="6" borderId="43" xfId="0" applyFont="1" applyFill="1" applyBorder="1" applyAlignment="1" applyProtection="1">
      <alignment vertical="center"/>
    </xf>
    <xf numFmtId="0" fontId="5" fillId="0" borderId="43" xfId="0" applyFont="1" applyBorder="1" applyAlignment="1" applyProtection="1">
      <alignment vertical="center"/>
    </xf>
    <xf numFmtId="0" fontId="20" fillId="0" borderId="44" xfId="0" applyFont="1" applyBorder="1" applyAlignment="1" applyProtection="1">
      <alignment horizontal="left" vertical="center" wrapText="1"/>
    </xf>
    <xf numFmtId="0" fontId="20" fillId="9" borderId="45" xfId="0" applyFont="1" applyFill="1" applyBorder="1" applyAlignment="1" applyProtection="1">
      <alignment horizontal="left" vertical="center" wrapText="1"/>
    </xf>
    <xf numFmtId="0" fontId="22" fillId="6" borderId="46" xfId="0" applyFont="1" applyFill="1" applyBorder="1" applyAlignment="1" applyProtection="1">
      <alignment horizontal="left" vertical="center"/>
    </xf>
    <xf numFmtId="0" fontId="5" fillId="0" borderId="46" xfId="0" applyFont="1" applyBorder="1" applyAlignment="1" applyProtection="1">
      <alignment vertical="center"/>
    </xf>
    <xf numFmtId="0" fontId="22" fillId="9" borderId="44" xfId="0" applyFont="1" applyFill="1" applyBorder="1" applyAlignment="1" applyProtection="1">
      <alignment horizontal="left" vertical="center" wrapText="1"/>
    </xf>
    <xf numFmtId="0" fontId="22" fillId="9" borderId="45" xfId="0" applyFont="1" applyFill="1" applyBorder="1" applyAlignment="1" applyProtection="1">
      <alignment horizontal="left" vertical="center" wrapText="1"/>
    </xf>
    <xf numFmtId="0" fontId="5" fillId="0" borderId="46" xfId="0" applyFont="1" applyBorder="1" applyProtection="1"/>
    <xf numFmtId="0" fontId="4" fillId="0" borderId="0" xfId="0" applyFont="1" applyAlignment="1">
      <alignment horizontal="left" vertical="top" wrapText="1"/>
    </xf>
  </cellXfs>
  <cellStyles count="9">
    <cellStyle name="Hyperlink 2" xfId="2" xr:uid="{00000000-0005-0000-0000-000000000000}"/>
    <cellStyle name="Hyperlink 3" xfId="8" xr:uid="{109589E5-B582-4079-A7AB-73B50DE7CEF9}"/>
    <cellStyle name="Normal" xfId="0" builtinId="0"/>
    <cellStyle name="Normal 2" xfId="3" xr:uid="{00000000-0005-0000-0000-000002000000}"/>
    <cellStyle name="Normal 3" xfId="4" xr:uid="{00000000-0005-0000-0000-000003000000}"/>
    <cellStyle name="Normal 3 2" xfId="6" xr:uid="{476FDA83-D47D-4B5A-8579-E82CF59BE6DF}"/>
    <cellStyle name="Normal 3 2 2" xfId="5" xr:uid="{20128612-63DB-4009-9B91-65477B395F7D}"/>
    <cellStyle name="Normal 3 2 2 2" xfId="7" xr:uid="{848CC240-F32C-415B-8D94-3B4C46FCB106}"/>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61112</xdr:colOff>
      <xdr:row>24</xdr:row>
      <xdr:rowOff>139700</xdr:rowOff>
    </xdr:from>
    <xdr:to>
      <xdr:col>9</xdr:col>
      <xdr:colOff>1141249</xdr:colOff>
      <xdr:row>28</xdr:row>
      <xdr:rowOff>508000</xdr:rowOff>
    </xdr:to>
    <xdr:pic>
      <xdr:nvPicPr>
        <xdr:cNvPr id="7" name="Picture 6">
          <a:extLst>
            <a:ext uri="{FF2B5EF4-FFF2-40B4-BE49-F238E27FC236}">
              <a16:creationId xmlns:a16="http://schemas.microsoft.com/office/drawing/2014/main" id="{1B9C0AE3-B4E4-40C3-A9F1-56F685E4E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1112" y="4102100"/>
          <a:ext cx="6566537" cy="519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EEFD-D322-4D7D-827E-71068D1B1309}">
  <sheetPr>
    <pageSetUpPr fitToPage="1"/>
  </sheetPr>
  <dimension ref="A1:J81"/>
  <sheetViews>
    <sheetView workbookViewId="0">
      <selection activeCell="M35" sqref="M35"/>
    </sheetView>
  </sheetViews>
  <sheetFormatPr defaultRowHeight="12.75" x14ac:dyDescent="0.2"/>
  <cols>
    <col min="9" max="9" width="13.42578125" customWidth="1"/>
  </cols>
  <sheetData>
    <row r="1" spans="1:10" ht="15.75" x14ac:dyDescent="0.2">
      <c r="A1" s="120"/>
      <c r="B1" s="121"/>
      <c r="C1" s="121"/>
      <c r="D1" s="29"/>
      <c r="E1" s="29"/>
      <c r="F1" s="29"/>
      <c r="G1" s="29"/>
      <c r="H1" s="29"/>
      <c r="I1" s="29"/>
      <c r="J1" s="30"/>
    </row>
    <row r="2" spans="1:10" ht="14.45" customHeight="1" x14ac:dyDescent="0.2">
      <c r="A2" s="122" t="s">
        <v>404</v>
      </c>
      <c r="B2" s="123"/>
      <c r="C2" s="123"/>
      <c r="D2" s="123"/>
      <c r="E2" s="123"/>
      <c r="F2" s="123"/>
      <c r="G2" s="123"/>
      <c r="H2" s="123"/>
      <c r="I2" s="123"/>
      <c r="J2" s="124"/>
    </row>
    <row r="3" spans="1:10" ht="15" x14ac:dyDescent="0.2">
      <c r="A3" s="90"/>
      <c r="B3" s="96"/>
      <c r="C3" s="96"/>
      <c r="D3" s="96"/>
      <c r="E3" s="96"/>
      <c r="F3" s="96"/>
      <c r="G3" s="96"/>
      <c r="H3" s="96"/>
      <c r="I3" s="96"/>
      <c r="J3" s="91"/>
    </row>
    <row r="4" spans="1:10" ht="33.6" customHeight="1" x14ac:dyDescent="0.2">
      <c r="A4" s="125" t="s">
        <v>389</v>
      </c>
      <c r="B4" s="126"/>
      <c r="C4" s="126"/>
      <c r="D4" s="126"/>
      <c r="E4" s="127">
        <v>43831</v>
      </c>
      <c r="F4" s="128"/>
      <c r="G4" s="97" t="s">
        <v>0</v>
      </c>
      <c r="H4" s="129">
        <v>44196</v>
      </c>
      <c r="I4" s="130"/>
      <c r="J4" s="31"/>
    </row>
    <row r="5" spans="1:10" s="98" customFormat="1" ht="10.15" customHeight="1" x14ac:dyDescent="0.25">
      <c r="A5" s="131"/>
      <c r="B5" s="132"/>
      <c r="C5" s="132"/>
      <c r="D5" s="132"/>
      <c r="E5" s="132"/>
      <c r="F5" s="132"/>
      <c r="G5" s="132"/>
      <c r="H5" s="132"/>
      <c r="I5" s="132"/>
      <c r="J5" s="133"/>
    </row>
    <row r="6" spans="1:10" ht="20.45" customHeight="1" x14ac:dyDescent="0.2">
      <c r="A6" s="92"/>
      <c r="B6" s="99" t="s">
        <v>411</v>
      </c>
      <c r="C6" s="100"/>
      <c r="D6" s="100"/>
      <c r="E6" s="81">
        <v>2020</v>
      </c>
      <c r="F6" s="101"/>
      <c r="G6" s="97"/>
      <c r="H6" s="101"/>
      <c r="I6" s="101"/>
      <c r="J6" s="37"/>
    </row>
    <row r="7" spans="1:10" s="77" customFormat="1" ht="10.9" customHeight="1" x14ac:dyDescent="0.2">
      <c r="A7" s="92"/>
      <c r="B7" s="100"/>
      <c r="C7" s="100"/>
      <c r="D7" s="100"/>
      <c r="E7" s="102"/>
      <c r="F7" s="102"/>
      <c r="G7" s="97"/>
      <c r="H7" s="102"/>
      <c r="I7" s="102"/>
      <c r="J7" s="37"/>
    </row>
    <row r="8" spans="1:10" ht="37.9" customHeight="1" x14ac:dyDescent="0.2">
      <c r="A8" s="140" t="s">
        <v>412</v>
      </c>
      <c r="B8" s="141"/>
      <c r="C8" s="141"/>
      <c r="D8" s="141"/>
      <c r="E8" s="141"/>
      <c r="F8" s="141"/>
      <c r="G8" s="141"/>
      <c r="H8" s="141"/>
      <c r="I8" s="141"/>
      <c r="J8" s="32"/>
    </row>
    <row r="9" spans="1:10" ht="14.25" x14ac:dyDescent="0.2">
      <c r="A9" s="33"/>
      <c r="B9" s="103"/>
      <c r="C9" s="103"/>
      <c r="D9" s="103"/>
      <c r="E9" s="142"/>
      <c r="F9" s="142"/>
      <c r="G9" s="143"/>
      <c r="H9" s="143"/>
      <c r="I9" s="104"/>
      <c r="J9" s="94"/>
    </row>
    <row r="10" spans="1:10" ht="25.9" customHeight="1" x14ac:dyDescent="0.2">
      <c r="A10" s="144" t="s">
        <v>390</v>
      </c>
      <c r="B10" s="136"/>
      <c r="C10" s="137" t="s">
        <v>434</v>
      </c>
      <c r="D10" s="138"/>
      <c r="E10" s="93"/>
      <c r="F10" s="145" t="s">
        <v>413</v>
      </c>
      <c r="G10" s="146"/>
      <c r="H10" s="147" t="s">
        <v>430</v>
      </c>
      <c r="I10" s="148"/>
      <c r="J10" s="34"/>
    </row>
    <row r="11" spans="1:10" ht="15.6" customHeight="1" x14ac:dyDescent="0.2">
      <c r="A11" s="33"/>
      <c r="B11" s="103"/>
      <c r="C11" s="103"/>
      <c r="D11" s="103"/>
      <c r="E11" s="134"/>
      <c r="F11" s="134"/>
      <c r="G11" s="134"/>
      <c r="H11" s="134"/>
      <c r="I11" s="105"/>
      <c r="J11" s="34"/>
    </row>
    <row r="12" spans="1:10" ht="21" customHeight="1" x14ac:dyDescent="0.2">
      <c r="A12" s="135" t="s">
        <v>405</v>
      </c>
      <c r="B12" s="136"/>
      <c r="C12" s="137" t="s">
        <v>435</v>
      </c>
      <c r="D12" s="138"/>
      <c r="E12" s="139"/>
      <c r="F12" s="134"/>
      <c r="G12" s="134"/>
      <c r="H12" s="134"/>
      <c r="I12" s="105"/>
      <c r="J12" s="34"/>
    </row>
    <row r="13" spans="1:10" ht="10.9" customHeight="1" x14ac:dyDescent="0.2">
      <c r="A13" s="93"/>
      <c r="B13" s="105"/>
      <c r="C13" s="103"/>
      <c r="D13" s="103"/>
      <c r="E13" s="143"/>
      <c r="F13" s="143"/>
      <c r="G13" s="143"/>
      <c r="H13" s="143"/>
      <c r="I13" s="103"/>
      <c r="J13" s="35"/>
    </row>
    <row r="14" spans="1:10" ht="22.9" customHeight="1" x14ac:dyDescent="0.2">
      <c r="A14" s="135" t="s">
        <v>391</v>
      </c>
      <c r="B14" s="149"/>
      <c r="C14" s="137" t="s">
        <v>436</v>
      </c>
      <c r="D14" s="138"/>
      <c r="E14" s="156"/>
      <c r="F14" s="157"/>
      <c r="G14" s="106" t="s">
        <v>414</v>
      </c>
      <c r="H14" s="147" t="s">
        <v>437</v>
      </c>
      <c r="I14" s="148"/>
      <c r="J14" s="76"/>
    </row>
    <row r="15" spans="1:10" ht="14.45" customHeight="1" x14ac:dyDescent="0.2">
      <c r="A15" s="93"/>
      <c r="B15" s="105"/>
      <c r="C15" s="103"/>
      <c r="D15" s="103"/>
      <c r="E15" s="143"/>
      <c r="F15" s="143"/>
      <c r="G15" s="143"/>
      <c r="H15" s="143"/>
      <c r="I15" s="103"/>
      <c r="J15" s="35"/>
    </row>
    <row r="16" spans="1:10" ht="13.15" customHeight="1" x14ac:dyDescent="0.2">
      <c r="A16" s="135" t="s">
        <v>415</v>
      </c>
      <c r="B16" s="149"/>
      <c r="C16" s="147">
        <v>1216</v>
      </c>
      <c r="D16" s="138"/>
      <c r="E16" s="107"/>
      <c r="F16" s="107"/>
      <c r="G16" s="107"/>
      <c r="H16" s="107"/>
      <c r="I16" s="107"/>
      <c r="J16" s="76"/>
    </row>
    <row r="17" spans="1:10" ht="14.45" customHeight="1" x14ac:dyDescent="0.2">
      <c r="A17" s="150"/>
      <c r="B17" s="151"/>
      <c r="C17" s="151"/>
      <c r="D17" s="151"/>
      <c r="E17" s="151"/>
      <c r="F17" s="151"/>
      <c r="G17" s="151"/>
      <c r="H17" s="151"/>
      <c r="I17" s="151"/>
      <c r="J17" s="152"/>
    </row>
    <row r="18" spans="1:10" x14ac:dyDescent="0.2">
      <c r="A18" s="144" t="s">
        <v>392</v>
      </c>
      <c r="B18" s="136"/>
      <c r="C18" s="153" t="s">
        <v>438</v>
      </c>
      <c r="D18" s="154"/>
      <c r="E18" s="154"/>
      <c r="F18" s="154"/>
      <c r="G18" s="154"/>
      <c r="H18" s="154"/>
      <c r="I18" s="154"/>
      <c r="J18" s="155"/>
    </row>
    <row r="19" spans="1:10" ht="14.25" x14ac:dyDescent="0.2">
      <c r="A19" s="33"/>
      <c r="B19" s="103"/>
      <c r="C19" s="108"/>
      <c r="D19" s="103"/>
      <c r="E19" s="143"/>
      <c r="F19" s="143"/>
      <c r="G19" s="143"/>
      <c r="H19" s="143"/>
      <c r="I19" s="103"/>
      <c r="J19" s="35"/>
    </row>
    <row r="20" spans="1:10" ht="14.25" x14ac:dyDescent="0.2">
      <c r="A20" s="144" t="s">
        <v>393</v>
      </c>
      <c r="B20" s="136"/>
      <c r="C20" s="147">
        <v>10000</v>
      </c>
      <c r="D20" s="148"/>
      <c r="E20" s="143"/>
      <c r="F20" s="143"/>
      <c r="G20" s="153" t="s">
        <v>431</v>
      </c>
      <c r="H20" s="154"/>
      <c r="I20" s="154"/>
      <c r="J20" s="155"/>
    </row>
    <row r="21" spans="1:10" ht="14.25" x14ac:dyDescent="0.2">
      <c r="A21" s="33"/>
      <c r="B21" s="103"/>
      <c r="C21" s="103"/>
      <c r="D21" s="103"/>
      <c r="E21" s="143"/>
      <c r="F21" s="143"/>
      <c r="G21" s="143"/>
      <c r="H21" s="143"/>
      <c r="I21" s="103"/>
      <c r="J21" s="35"/>
    </row>
    <row r="22" spans="1:10" x14ac:dyDescent="0.2">
      <c r="A22" s="144" t="s">
        <v>394</v>
      </c>
      <c r="B22" s="136"/>
      <c r="C22" s="153" t="s">
        <v>439</v>
      </c>
      <c r="D22" s="154"/>
      <c r="E22" s="154"/>
      <c r="F22" s="154"/>
      <c r="G22" s="154"/>
      <c r="H22" s="154"/>
      <c r="I22" s="154"/>
      <c r="J22" s="155"/>
    </row>
    <row r="23" spans="1:10" ht="14.25" x14ac:dyDescent="0.2">
      <c r="A23" s="33"/>
      <c r="B23" s="103"/>
      <c r="C23" s="103"/>
      <c r="D23" s="103"/>
      <c r="E23" s="143"/>
      <c r="F23" s="143"/>
      <c r="G23" s="143"/>
      <c r="H23" s="143"/>
      <c r="I23" s="103"/>
      <c r="J23" s="35"/>
    </row>
    <row r="24" spans="1:10" ht="14.25" x14ac:dyDescent="0.2">
      <c r="A24" s="144" t="s">
        <v>395</v>
      </c>
      <c r="B24" s="136"/>
      <c r="C24" s="161" t="s">
        <v>440</v>
      </c>
      <c r="D24" s="162"/>
      <c r="E24" s="162"/>
      <c r="F24" s="162"/>
      <c r="G24" s="162"/>
      <c r="H24" s="162"/>
      <c r="I24" s="162"/>
      <c r="J24" s="163"/>
    </row>
    <row r="25" spans="1:10" ht="14.25" x14ac:dyDescent="0.2">
      <c r="A25" s="33"/>
      <c r="B25" s="103"/>
      <c r="C25" s="108"/>
      <c r="D25" s="103"/>
      <c r="E25" s="143"/>
      <c r="F25" s="143"/>
      <c r="G25" s="143"/>
      <c r="H25" s="143"/>
      <c r="I25" s="103"/>
      <c r="J25" s="35"/>
    </row>
    <row r="26" spans="1:10" ht="14.25" x14ac:dyDescent="0.2">
      <c r="A26" s="144" t="s">
        <v>396</v>
      </c>
      <c r="B26" s="136"/>
      <c r="C26" s="161" t="s">
        <v>441</v>
      </c>
      <c r="D26" s="162"/>
      <c r="E26" s="162"/>
      <c r="F26" s="162"/>
      <c r="G26" s="162"/>
      <c r="H26" s="162"/>
      <c r="I26" s="162"/>
      <c r="J26" s="163"/>
    </row>
    <row r="27" spans="1:10" ht="13.9" customHeight="1" x14ac:dyDescent="0.2">
      <c r="A27" s="33"/>
      <c r="B27" s="103"/>
      <c r="C27" s="108"/>
      <c r="D27" s="103"/>
      <c r="E27" s="143"/>
      <c r="F27" s="143"/>
      <c r="G27" s="143"/>
      <c r="H27" s="143"/>
      <c r="I27" s="103"/>
      <c r="J27" s="35"/>
    </row>
    <row r="28" spans="1:10" ht="22.9" customHeight="1" x14ac:dyDescent="0.2">
      <c r="A28" s="135" t="s">
        <v>406</v>
      </c>
      <c r="B28" s="136"/>
      <c r="C28" s="109">
        <v>1238</v>
      </c>
      <c r="D28" s="110"/>
      <c r="E28" s="158"/>
      <c r="F28" s="158"/>
      <c r="G28" s="158"/>
      <c r="H28" s="158"/>
      <c r="I28" s="159"/>
      <c r="J28" s="160"/>
    </row>
    <row r="29" spans="1:10" ht="14.25" x14ac:dyDescent="0.2">
      <c r="A29" s="33"/>
      <c r="B29" s="103"/>
      <c r="C29" s="103"/>
      <c r="D29" s="103"/>
      <c r="E29" s="143"/>
      <c r="F29" s="143"/>
      <c r="G29" s="143"/>
      <c r="H29" s="143"/>
      <c r="I29" s="103"/>
      <c r="J29" s="35"/>
    </row>
    <row r="30" spans="1:10" ht="15" x14ac:dyDescent="0.2">
      <c r="A30" s="144" t="s">
        <v>397</v>
      </c>
      <c r="B30" s="136"/>
      <c r="C30" s="80" t="s">
        <v>418</v>
      </c>
      <c r="D30" s="166" t="s">
        <v>416</v>
      </c>
      <c r="E30" s="167"/>
      <c r="F30" s="167"/>
      <c r="G30" s="167"/>
      <c r="H30" s="111" t="s">
        <v>417</v>
      </c>
      <c r="I30" s="112" t="s">
        <v>418</v>
      </c>
      <c r="J30" s="78"/>
    </row>
    <row r="31" spans="1:10" x14ac:dyDescent="0.2">
      <c r="A31" s="144"/>
      <c r="B31" s="136"/>
      <c r="C31" s="113"/>
      <c r="D31" s="97"/>
      <c r="E31" s="157"/>
      <c r="F31" s="157"/>
      <c r="G31" s="157"/>
      <c r="H31" s="157"/>
      <c r="I31" s="164"/>
      <c r="J31" s="165"/>
    </row>
    <row r="32" spans="1:10" x14ac:dyDescent="0.2">
      <c r="A32" s="144" t="s">
        <v>407</v>
      </c>
      <c r="B32" s="136"/>
      <c r="C32" s="56" t="s">
        <v>421</v>
      </c>
      <c r="D32" s="166" t="s">
        <v>419</v>
      </c>
      <c r="E32" s="167"/>
      <c r="F32" s="167"/>
      <c r="G32" s="167"/>
      <c r="H32" s="114" t="s">
        <v>420</v>
      </c>
      <c r="I32" s="115" t="s">
        <v>421</v>
      </c>
      <c r="J32" s="95"/>
    </row>
    <row r="33" spans="1:10" ht="14.25" x14ac:dyDescent="0.2">
      <c r="A33" s="33"/>
      <c r="B33" s="103"/>
      <c r="C33" s="103"/>
      <c r="D33" s="103"/>
      <c r="E33" s="143"/>
      <c r="F33" s="143"/>
      <c r="G33" s="143"/>
      <c r="H33" s="143"/>
      <c r="I33" s="103"/>
      <c r="J33" s="35"/>
    </row>
    <row r="34" spans="1:10" x14ac:dyDescent="0.2">
      <c r="A34" s="166" t="s">
        <v>408</v>
      </c>
      <c r="B34" s="167"/>
      <c r="C34" s="167"/>
      <c r="D34" s="167"/>
      <c r="E34" s="167" t="s">
        <v>398</v>
      </c>
      <c r="F34" s="167"/>
      <c r="G34" s="167"/>
      <c r="H34" s="167"/>
      <c r="I34" s="167"/>
      <c r="J34" s="89" t="s">
        <v>399</v>
      </c>
    </row>
    <row r="35" spans="1:10" ht="14.25" x14ac:dyDescent="0.2">
      <c r="A35" s="33"/>
      <c r="B35" s="103"/>
      <c r="C35" s="103"/>
      <c r="D35" s="103"/>
      <c r="E35" s="143"/>
      <c r="F35" s="143"/>
      <c r="G35" s="143"/>
      <c r="H35" s="143"/>
      <c r="I35" s="103"/>
      <c r="J35" s="94"/>
    </row>
    <row r="36" spans="1:10" x14ac:dyDescent="0.2">
      <c r="A36" s="172" t="s">
        <v>442</v>
      </c>
      <c r="B36" s="173"/>
      <c r="C36" s="173"/>
      <c r="D36" s="174"/>
      <c r="E36" s="172" t="s">
        <v>448</v>
      </c>
      <c r="F36" s="173"/>
      <c r="G36" s="173"/>
      <c r="H36" s="173"/>
      <c r="I36" s="174"/>
      <c r="J36" s="116">
        <v>1654985</v>
      </c>
    </row>
    <row r="37" spans="1:10" ht="14.25" x14ac:dyDescent="0.2">
      <c r="A37" s="33"/>
      <c r="B37" s="103"/>
      <c r="C37" s="108"/>
      <c r="D37" s="168"/>
      <c r="E37" s="168"/>
      <c r="F37" s="168"/>
      <c r="G37" s="168"/>
      <c r="H37" s="168"/>
      <c r="I37" s="168"/>
      <c r="J37" s="35"/>
    </row>
    <row r="38" spans="1:10" x14ac:dyDescent="0.2">
      <c r="A38" s="169" t="s">
        <v>443</v>
      </c>
      <c r="B38" s="170"/>
      <c r="C38" s="170"/>
      <c r="D38" s="171"/>
      <c r="E38" s="169" t="s">
        <v>431</v>
      </c>
      <c r="F38" s="170"/>
      <c r="G38" s="170"/>
      <c r="H38" s="170"/>
      <c r="I38" s="171"/>
      <c r="J38" s="109">
        <v>1693336</v>
      </c>
    </row>
    <row r="39" spans="1:10" ht="14.25" x14ac:dyDescent="0.2">
      <c r="A39" s="33"/>
      <c r="B39" s="103"/>
      <c r="C39" s="108"/>
      <c r="D39" s="117"/>
      <c r="E39" s="168"/>
      <c r="F39" s="168"/>
      <c r="G39" s="168"/>
      <c r="H39" s="168"/>
      <c r="I39" s="105"/>
      <c r="J39" s="35"/>
    </row>
    <row r="40" spans="1:10" x14ac:dyDescent="0.2">
      <c r="A40" s="169" t="s">
        <v>444</v>
      </c>
      <c r="B40" s="170"/>
      <c r="C40" s="170"/>
      <c r="D40" s="171"/>
      <c r="E40" s="169" t="s">
        <v>449</v>
      </c>
      <c r="F40" s="170"/>
      <c r="G40" s="170"/>
      <c r="H40" s="170"/>
      <c r="I40" s="171"/>
      <c r="J40" s="109">
        <v>2565536</v>
      </c>
    </row>
    <row r="41" spans="1:10" ht="14.25" x14ac:dyDescent="0.2">
      <c r="A41" s="33"/>
      <c r="B41" s="103"/>
      <c r="C41" s="108"/>
      <c r="D41" s="117"/>
      <c r="E41" s="117"/>
      <c r="F41" s="117"/>
      <c r="G41" s="117"/>
      <c r="H41" s="117"/>
      <c r="I41" s="105"/>
      <c r="J41" s="35"/>
    </row>
    <row r="42" spans="1:10" x14ac:dyDescent="0.2">
      <c r="A42" s="169" t="s">
        <v>445</v>
      </c>
      <c r="B42" s="170"/>
      <c r="C42" s="170"/>
      <c r="D42" s="171"/>
      <c r="E42" s="169" t="s">
        <v>449</v>
      </c>
      <c r="F42" s="170"/>
      <c r="G42" s="170"/>
      <c r="H42" s="170"/>
      <c r="I42" s="171"/>
      <c r="J42" s="109">
        <v>1261185</v>
      </c>
    </row>
    <row r="43" spans="1:10" ht="14.25" x14ac:dyDescent="0.2">
      <c r="A43" s="36"/>
      <c r="B43" s="108"/>
      <c r="C43" s="177"/>
      <c r="D43" s="177"/>
      <c r="E43" s="143"/>
      <c r="F43" s="143"/>
      <c r="G43" s="177"/>
      <c r="H43" s="177"/>
      <c r="I43" s="177"/>
      <c r="J43" s="35"/>
    </row>
    <row r="44" spans="1:10" x14ac:dyDescent="0.2">
      <c r="A44" s="169" t="s">
        <v>446</v>
      </c>
      <c r="B44" s="170"/>
      <c r="C44" s="170"/>
      <c r="D44" s="171"/>
      <c r="E44" s="169" t="s">
        <v>450</v>
      </c>
      <c r="F44" s="170"/>
      <c r="G44" s="170"/>
      <c r="H44" s="170"/>
      <c r="I44" s="171"/>
      <c r="J44" s="109" t="s">
        <v>452</v>
      </c>
    </row>
    <row r="45" spans="1:10" ht="14.25" x14ac:dyDescent="0.2">
      <c r="A45" s="83"/>
      <c r="B45" s="118"/>
      <c r="C45" s="175"/>
      <c r="D45" s="175"/>
      <c r="E45" s="176"/>
      <c r="F45" s="176"/>
      <c r="G45" s="175"/>
      <c r="H45" s="175"/>
      <c r="I45" s="175"/>
      <c r="J45" s="84"/>
    </row>
    <row r="46" spans="1:10" x14ac:dyDescent="0.2">
      <c r="A46" s="169" t="s">
        <v>447</v>
      </c>
      <c r="B46" s="170"/>
      <c r="C46" s="170"/>
      <c r="D46" s="171"/>
      <c r="E46" s="169" t="s">
        <v>451</v>
      </c>
      <c r="F46" s="170"/>
      <c r="G46" s="170"/>
      <c r="H46" s="170"/>
      <c r="I46" s="171"/>
      <c r="J46" s="109">
        <v>5697182000</v>
      </c>
    </row>
    <row r="47" spans="1:10" ht="14.25" x14ac:dyDescent="0.2">
      <c r="A47" s="83"/>
      <c r="B47" s="118"/>
      <c r="C47" s="175"/>
      <c r="D47" s="175"/>
      <c r="E47" s="176"/>
      <c r="F47" s="176"/>
      <c r="G47" s="175"/>
      <c r="H47" s="175"/>
      <c r="I47" s="175"/>
      <c r="J47" s="84"/>
    </row>
    <row r="48" spans="1:10" x14ac:dyDescent="0.2">
      <c r="A48" s="169" t="s">
        <v>453</v>
      </c>
      <c r="B48" s="170"/>
      <c r="C48" s="170"/>
      <c r="D48" s="171"/>
      <c r="E48" s="169" t="s">
        <v>431</v>
      </c>
      <c r="F48" s="170"/>
      <c r="G48" s="170"/>
      <c r="H48" s="170"/>
      <c r="I48" s="171"/>
      <c r="J48" s="109">
        <v>2542960</v>
      </c>
    </row>
    <row r="49" spans="1:10" ht="14.25" x14ac:dyDescent="0.2">
      <c r="A49" s="83"/>
      <c r="B49" s="118"/>
      <c r="C49" s="175"/>
      <c r="D49" s="175"/>
      <c r="E49" s="176"/>
      <c r="F49" s="176"/>
      <c r="G49" s="175"/>
      <c r="H49" s="175"/>
      <c r="I49" s="175"/>
      <c r="J49" s="84"/>
    </row>
    <row r="50" spans="1:10" x14ac:dyDescent="0.2">
      <c r="A50" s="169" t="s">
        <v>454</v>
      </c>
      <c r="B50" s="170"/>
      <c r="C50" s="170"/>
      <c r="D50" s="171"/>
      <c r="E50" s="169" t="s">
        <v>448</v>
      </c>
      <c r="F50" s="170"/>
      <c r="G50" s="170"/>
      <c r="H50" s="170"/>
      <c r="I50" s="171"/>
      <c r="J50" s="109">
        <v>5229227</v>
      </c>
    </row>
    <row r="51" spans="1:10" ht="14.25" x14ac:dyDescent="0.2">
      <c r="A51" s="83"/>
      <c r="B51" s="118"/>
      <c r="C51" s="175"/>
      <c r="D51" s="175"/>
      <c r="E51" s="176"/>
      <c r="F51" s="176"/>
      <c r="G51" s="175"/>
      <c r="H51" s="175"/>
      <c r="I51" s="175"/>
      <c r="J51" s="84"/>
    </row>
    <row r="52" spans="1:10" x14ac:dyDescent="0.2">
      <c r="A52" s="169" t="s">
        <v>455</v>
      </c>
      <c r="B52" s="170"/>
      <c r="C52" s="170"/>
      <c r="D52" s="171"/>
      <c r="E52" s="169" t="s">
        <v>456</v>
      </c>
      <c r="F52" s="170"/>
      <c r="G52" s="170"/>
      <c r="H52" s="170"/>
      <c r="I52" s="171"/>
      <c r="J52" s="109">
        <v>5068266</v>
      </c>
    </row>
    <row r="53" spans="1:10" ht="14.25" x14ac:dyDescent="0.2">
      <c r="A53" s="83"/>
      <c r="B53" s="118"/>
      <c r="C53" s="175"/>
      <c r="D53" s="175"/>
      <c r="E53" s="176"/>
      <c r="F53" s="176"/>
      <c r="G53" s="175"/>
      <c r="H53" s="175"/>
      <c r="I53" s="175"/>
      <c r="J53" s="84"/>
    </row>
    <row r="54" spans="1:10" x14ac:dyDescent="0.2">
      <c r="A54" s="169" t="s">
        <v>465</v>
      </c>
      <c r="B54" s="170"/>
      <c r="C54" s="170"/>
      <c r="D54" s="171"/>
      <c r="E54" s="169" t="s">
        <v>466</v>
      </c>
      <c r="F54" s="170"/>
      <c r="G54" s="170"/>
      <c r="H54" s="170"/>
      <c r="I54" s="171"/>
      <c r="J54" s="109">
        <v>998628253</v>
      </c>
    </row>
    <row r="55" spans="1:10" ht="14.25" x14ac:dyDescent="0.2">
      <c r="A55" s="36"/>
      <c r="B55" s="108"/>
      <c r="C55" s="108"/>
      <c r="D55" s="103"/>
      <c r="E55" s="176"/>
      <c r="F55" s="176"/>
      <c r="G55" s="177"/>
      <c r="H55" s="177"/>
      <c r="I55" s="103"/>
      <c r="J55" s="35"/>
    </row>
    <row r="56" spans="1:10" x14ac:dyDescent="0.2">
      <c r="A56" s="169" t="s">
        <v>457</v>
      </c>
      <c r="B56" s="170"/>
      <c r="C56" s="170"/>
      <c r="D56" s="171"/>
      <c r="E56" s="169" t="s">
        <v>458</v>
      </c>
      <c r="F56" s="170"/>
      <c r="G56" s="170"/>
      <c r="H56" s="170"/>
      <c r="I56" s="171"/>
      <c r="J56" s="109">
        <v>36683014</v>
      </c>
    </row>
    <row r="57" spans="1:10" ht="14.25" x14ac:dyDescent="0.2">
      <c r="A57" s="36"/>
      <c r="B57" s="108"/>
      <c r="C57" s="108"/>
      <c r="D57" s="103"/>
      <c r="E57" s="143"/>
      <c r="F57" s="143"/>
      <c r="G57" s="177"/>
      <c r="H57" s="177"/>
      <c r="I57" s="103"/>
      <c r="J57" s="79" t="s">
        <v>422</v>
      </c>
    </row>
    <row r="58" spans="1:10" ht="14.25" x14ac:dyDescent="0.2">
      <c r="A58" s="36"/>
      <c r="B58" s="108"/>
      <c r="C58" s="108"/>
      <c r="D58" s="103"/>
      <c r="E58" s="143"/>
      <c r="F58" s="143"/>
      <c r="G58" s="177"/>
      <c r="H58" s="177"/>
      <c r="I58" s="103"/>
      <c r="J58" s="79" t="s">
        <v>423</v>
      </c>
    </row>
    <row r="59" spans="1:10" ht="14.45" customHeight="1" x14ac:dyDescent="0.2">
      <c r="A59" s="135" t="s">
        <v>400</v>
      </c>
      <c r="B59" s="178"/>
      <c r="C59" s="179" t="s">
        <v>423</v>
      </c>
      <c r="D59" s="180"/>
      <c r="E59" s="181" t="s">
        <v>424</v>
      </c>
      <c r="F59" s="182"/>
      <c r="G59" s="183"/>
      <c r="H59" s="184"/>
      <c r="I59" s="184"/>
      <c r="J59" s="185"/>
    </row>
    <row r="60" spans="1:10" ht="14.25" x14ac:dyDescent="0.2">
      <c r="A60" s="36"/>
      <c r="B60" s="108"/>
      <c r="C60" s="177"/>
      <c r="D60" s="177"/>
      <c r="E60" s="143"/>
      <c r="F60" s="143"/>
      <c r="G60" s="190" t="s">
        <v>425</v>
      </c>
      <c r="H60" s="190"/>
      <c r="I60" s="190"/>
      <c r="J60" s="37"/>
    </row>
    <row r="61" spans="1:10" ht="13.9" customHeight="1" x14ac:dyDescent="0.2">
      <c r="A61" s="135" t="s">
        <v>401</v>
      </c>
      <c r="B61" s="178"/>
      <c r="C61" s="153" t="s">
        <v>459</v>
      </c>
      <c r="D61" s="154"/>
      <c r="E61" s="154"/>
      <c r="F61" s="154"/>
      <c r="G61" s="154"/>
      <c r="H61" s="154"/>
      <c r="I61" s="154"/>
      <c r="J61" s="155"/>
    </row>
    <row r="62" spans="1:10" ht="14.25" x14ac:dyDescent="0.2">
      <c r="A62" s="33"/>
      <c r="B62" s="103"/>
      <c r="C62" s="158" t="s">
        <v>402</v>
      </c>
      <c r="D62" s="158"/>
      <c r="E62" s="158"/>
      <c r="F62" s="158"/>
      <c r="G62" s="158"/>
      <c r="H62" s="158"/>
      <c r="I62" s="158"/>
      <c r="J62" s="35"/>
    </row>
    <row r="63" spans="1:10" ht="14.25" x14ac:dyDescent="0.2">
      <c r="A63" s="135" t="s">
        <v>403</v>
      </c>
      <c r="B63" s="178"/>
      <c r="C63" s="186" t="s">
        <v>460</v>
      </c>
      <c r="D63" s="187"/>
      <c r="E63" s="188"/>
      <c r="F63" s="143"/>
      <c r="G63" s="143"/>
      <c r="H63" s="167"/>
      <c r="I63" s="167"/>
      <c r="J63" s="189"/>
    </row>
    <row r="64" spans="1:10" ht="14.25" x14ac:dyDescent="0.2">
      <c r="A64" s="33"/>
      <c r="B64" s="103"/>
      <c r="C64" s="108"/>
      <c r="D64" s="103"/>
      <c r="E64" s="143"/>
      <c r="F64" s="143"/>
      <c r="G64" s="143"/>
      <c r="H64" s="143"/>
      <c r="I64" s="103"/>
      <c r="J64" s="35"/>
    </row>
    <row r="65" spans="1:10" ht="14.45" customHeight="1" x14ac:dyDescent="0.2">
      <c r="A65" s="135" t="s">
        <v>395</v>
      </c>
      <c r="B65" s="178"/>
      <c r="C65" s="192" t="s">
        <v>461</v>
      </c>
      <c r="D65" s="193"/>
      <c r="E65" s="193"/>
      <c r="F65" s="193"/>
      <c r="G65" s="193"/>
      <c r="H65" s="193"/>
      <c r="I65" s="193"/>
      <c r="J65" s="194"/>
    </row>
    <row r="66" spans="1:10" ht="14.25" x14ac:dyDescent="0.2">
      <c r="A66" s="33"/>
      <c r="B66" s="103"/>
      <c r="C66" s="103"/>
      <c r="D66" s="103"/>
      <c r="E66" s="143"/>
      <c r="F66" s="143"/>
      <c r="G66" s="143"/>
      <c r="H66" s="143"/>
      <c r="I66" s="103"/>
      <c r="J66" s="35"/>
    </row>
    <row r="67" spans="1:10" x14ac:dyDescent="0.2">
      <c r="A67" s="135" t="s">
        <v>426</v>
      </c>
      <c r="B67" s="178"/>
      <c r="C67" s="183" t="s">
        <v>462</v>
      </c>
      <c r="D67" s="184"/>
      <c r="E67" s="184"/>
      <c r="F67" s="184"/>
      <c r="G67" s="184"/>
      <c r="H67" s="184"/>
      <c r="I67" s="184"/>
      <c r="J67" s="185"/>
    </row>
    <row r="68" spans="1:10" ht="14.45" customHeight="1" x14ac:dyDescent="0.2">
      <c r="A68" s="33"/>
      <c r="B68" s="103"/>
      <c r="C68" s="190" t="s">
        <v>427</v>
      </c>
      <c r="D68" s="190"/>
      <c r="E68" s="190"/>
      <c r="F68" s="190"/>
      <c r="G68" s="103"/>
      <c r="H68" s="103"/>
      <c r="I68" s="103"/>
      <c r="J68" s="35"/>
    </row>
    <row r="69" spans="1:10" x14ac:dyDescent="0.2">
      <c r="A69" s="135" t="s">
        <v>428</v>
      </c>
      <c r="B69" s="178"/>
      <c r="C69" s="153" t="s">
        <v>463</v>
      </c>
      <c r="D69" s="154"/>
      <c r="E69" s="154"/>
      <c r="F69" s="154"/>
      <c r="G69" s="154"/>
      <c r="H69" s="154"/>
      <c r="I69" s="154"/>
      <c r="J69" s="155"/>
    </row>
    <row r="70" spans="1:10" ht="14.45" customHeight="1" x14ac:dyDescent="0.2">
      <c r="A70" s="38"/>
      <c r="B70" s="39"/>
      <c r="C70" s="191" t="s">
        <v>429</v>
      </c>
      <c r="D70" s="191"/>
      <c r="E70" s="191"/>
      <c r="F70" s="191"/>
      <c r="G70" s="191"/>
      <c r="H70" s="39"/>
      <c r="I70" s="39"/>
      <c r="J70" s="40"/>
    </row>
    <row r="77" spans="1:10" ht="27" customHeight="1" x14ac:dyDescent="0.2"/>
    <row r="8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47">
    <mergeCell ref="C68:F68"/>
    <mergeCell ref="A69:B69"/>
    <mergeCell ref="C69:J69"/>
    <mergeCell ref="C70:G70"/>
    <mergeCell ref="A65:B65"/>
    <mergeCell ref="C65:J65"/>
    <mergeCell ref="E66:F66"/>
    <mergeCell ref="G66:H66"/>
    <mergeCell ref="A67:B67"/>
    <mergeCell ref="C67:J67"/>
    <mergeCell ref="A63:B63"/>
    <mergeCell ref="C63:E63"/>
    <mergeCell ref="F63:G63"/>
    <mergeCell ref="H63:J63"/>
    <mergeCell ref="E64:F64"/>
    <mergeCell ref="G64:H64"/>
    <mergeCell ref="C60:D60"/>
    <mergeCell ref="E60:F60"/>
    <mergeCell ref="G60:I60"/>
    <mergeCell ref="A61:B61"/>
    <mergeCell ref="C61:J61"/>
    <mergeCell ref="C62:I62"/>
    <mergeCell ref="E58:F58"/>
    <mergeCell ref="G58:H58"/>
    <mergeCell ref="A59:B59"/>
    <mergeCell ref="C59:D59"/>
    <mergeCell ref="E59:F59"/>
    <mergeCell ref="G59:J59"/>
    <mergeCell ref="E55:F55"/>
    <mergeCell ref="G55:H55"/>
    <mergeCell ref="A56:D56"/>
    <mergeCell ref="E56:I56"/>
    <mergeCell ref="E57:F57"/>
    <mergeCell ref="G57:H57"/>
    <mergeCell ref="A52:D52"/>
    <mergeCell ref="E52:I52"/>
    <mergeCell ref="C53:D53"/>
    <mergeCell ref="E53:F53"/>
    <mergeCell ref="G53:I53"/>
    <mergeCell ref="A54:D54"/>
    <mergeCell ref="E54:I54"/>
    <mergeCell ref="C49:D49"/>
    <mergeCell ref="E49:F49"/>
    <mergeCell ref="G49:I49"/>
    <mergeCell ref="A50:D50"/>
    <mergeCell ref="E50:I50"/>
    <mergeCell ref="C51:D51"/>
    <mergeCell ref="E51:F51"/>
    <mergeCell ref="G51:I51"/>
    <mergeCell ref="A46:D46"/>
    <mergeCell ref="E46:I46"/>
    <mergeCell ref="C47:D47"/>
    <mergeCell ref="E47:F47"/>
    <mergeCell ref="G47:I47"/>
    <mergeCell ref="A48:D48"/>
    <mergeCell ref="E48:I48"/>
    <mergeCell ref="C43:D43"/>
    <mergeCell ref="E43:F43"/>
    <mergeCell ref="G43:I43"/>
    <mergeCell ref="A44:D44"/>
    <mergeCell ref="E44:I44"/>
    <mergeCell ref="C45:D45"/>
    <mergeCell ref="E45:F45"/>
    <mergeCell ref="G45:I45"/>
    <mergeCell ref="E39:F39"/>
    <mergeCell ref="G39:H39"/>
    <mergeCell ref="A40:D40"/>
    <mergeCell ref="E40:I40"/>
    <mergeCell ref="A42:D42"/>
    <mergeCell ref="E42:I42"/>
    <mergeCell ref="E35:F35"/>
    <mergeCell ref="G35:H35"/>
    <mergeCell ref="A36:D36"/>
    <mergeCell ref="E36:I36"/>
    <mergeCell ref="D37:I37"/>
    <mergeCell ref="A38:D38"/>
    <mergeCell ref="E38:I38"/>
    <mergeCell ref="I31:J31"/>
    <mergeCell ref="A32:B32"/>
    <mergeCell ref="D32:G32"/>
    <mergeCell ref="E33:F33"/>
    <mergeCell ref="G33:H33"/>
    <mergeCell ref="A34:D34"/>
    <mergeCell ref="E34:I34"/>
    <mergeCell ref="E29:F29"/>
    <mergeCell ref="G29:H29"/>
    <mergeCell ref="A30:B30"/>
    <mergeCell ref="D30:G30"/>
    <mergeCell ref="A31:B31"/>
    <mergeCell ref="E31:F31"/>
    <mergeCell ref="G31:H31"/>
    <mergeCell ref="E27:F27"/>
    <mergeCell ref="G27:H27"/>
    <mergeCell ref="A28:B28"/>
    <mergeCell ref="E28:F28"/>
    <mergeCell ref="G28:H28"/>
    <mergeCell ref="I28:J28"/>
    <mergeCell ref="A24:B24"/>
    <mergeCell ref="C24:J24"/>
    <mergeCell ref="E25:F25"/>
    <mergeCell ref="G25:H25"/>
    <mergeCell ref="A26:B26"/>
    <mergeCell ref="C26:J26"/>
    <mergeCell ref="E21:F21"/>
    <mergeCell ref="G21:H21"/>
    <mergeCell ref="A22:B22"/>
    <mergeCell ref="C22:J22"/>
    <mergeCell ref="E23:F23"/>
    <mergeCell ref="G23:H23"/>
    <mergeCell ref="E19:F19"/>
    <mergeCell ref="G19:H19"/>
    <mergeCell ref="A20:B20"/>
    <mergeCell ref="C20:D20"/>
    <mergeCell ref="E20:F20"/>
    <mergeCell ref="G20:J20"/>
    <mergeCell ref="E15:F15"/>
    <mergeCell ref="G15:H15"/>
    <mergeCell ref="A16:B16"/>
    <mergeCell ref="C16:D16"/>
    <mergeCell ref="A17:J17"/>
    <mergeCell ref="A18:B18"/>
    <mergeCell ref="C18:J18"/>
    <mergeCell ref="E13:F13"/>
    <mergeCell ref="G13:H13"/>
    <mergeCell ref="A14:B14"/>
    <mergeCell ref="C14:D14"/>
    <mergeCell ref="E14:F14"/>
    <mergeCell ref="H14:I14"/>
    <mergeCell ref="A1:C1"/>
    <mergeCell ref="A2:J2"/>
    <mergeCell ref="A4:D4"/>
    <mergeCell ref="E4:F4"/>
    <mergeCell ref="H4:I4"/>
    <mergeCell ref="A5:J5"/>
    <mergeCell ref="E11:F11"/>
    <mergeCell ref="G11:H11"/>
    <mergeCell ref="A12:B12"/>
    <mergeCell ref="C12:D12"/>
    <mergeCell ref="E12:F12"/>
    <mergeCell ref="G12:H12"/>
    <mergeCell ref="A8:I8"/>
    <mergeCell ref="E9:F9"/>
    <mergeCell ref="G9:H9"/>
    <mergeCell ref="A10:B10"/>
    <mergeCell ref="C10:D10"/>
    <mergeCell ref="F10:G10"/>
    <mergeCell ref="H10:I10"/>
  </mergeCells>
  <dataValidations count="3">
    <dataValidation type="list" allowBlank="1" showInputMessage="1" showErrorMessage="1" sqref="C59:D59" xr:uid="{96A88ED7-6CBE-46A4-B5B1-1BC0529F3BC6}">
      <formula1>$J$57:$J$58</formula1>
    </dataValidation>
    <dataValidation type="list" allowBlank="1" showInputMessage="1" showErrorMessage="1" sqref="C30" xr:uid="{DD5D90BE-C130-4F2C-BB3E-D7268C0DFBBC}">
      <formula1>$H$30:$I$30</formula1>
    </dataValidation>
    <dataValidation type="list" allowBlank="1" showInputMessage="1" showErrorMessage="1" sqref="C32" xr:uid="{60668275-1973-43AB-935F-FC655E534E63}">
      <formula1>$H$32:$I$32</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opLeftCell="A4" zoomScaleNormal="100" zoomScaleSheetLayoutView="95" workbookViewId="0">
      <selection activeCell="I133" sqref="I133"/>
    </sheetView>
  </sheetViews>
  <sheetFormatPr defaultColWidth="8.85546875" defaultRowHeight="12.75" x14ac:dyDescent="0.2"/>
  <cols>
    <col min="1" max="7" width="8.85546875" style="25"/>
    <col min="8" max="9" width="15.7109375" style="55" customWidth="1"/>
    <col min="10" max="10" width="10.28515625" style="25" bestFit="1" customWidth="1"/>
    <col min="11" max="16384" width="8.85546875" style="25"/>
  </cols>
  <sheetData>
    <row r="1" spans="1:9" x14ac:dyDescent="0.2">
      <c r="A1" s="207" t="s">
        <v>1</v>
      </c>
      <c r="B1" s="208"/>
      <c r="C1" s="208"/>
      <c r="D1" s="208"/>
      <c r="E1" s="208"/>
      <c r="F1" s="208"/>
      <c r="G1" s="208"/>
      <c r="H1" s="208"/>
      <c r="I1" s="208"/>
    </row>
    <row r="2" spans="1:9" x14ac:dyDescent="0.2">
      <c r="A2" s="209" t="s">
        <v>432</v>
      </c>
      <c r="B2" s="210"/>
      <c r="C2" s="210"/>
      <c r="D2" s="210"/>
      <c r="E2" s="210"/>
      <c r="F2" s="210"/>
      <c r="G2" s="210"/>
      <c r="H2" s="210"/>
      <c r="I2" s="210"/>
    </row>
    <row r="3" spans="1:9" x14ac:dyDescent="0.2">
      <c r="A3" s="211" t="s">
        <v>361</v>
      </c>
      <c r="B3" s="212"/>
      <c r="C3" s="212"/>
      <c r="D3" s="212"/>
      <c r="E3" s="212"/>
      <c r="F3" s="212"/>
      <c r="G3" s="212"/>
      <c r="H3" s="212"/>
      <c r="I3" s="212"/>
    </row>
    <row r="4" spans="1:9" x14ac:dyDescent="0.2">
      <c r="A4" s="213" t="s">
        <v>464</v>
      </c>
      <c r="B4" s="214"/>
      <c r="C4" s="214"/>
      <c r="D4" s="214"/>
      <c r="E4" s="214"/>
      <c r="F4" s="214"/>
      <c r="G4" s="214"/>
      <c r="H4" s="214"/>
      <c r="I4" s="215"/>
    </row>
    <row r="5" spans="1:9" ht="34.5" thickBot="1" x14ac:dyDescent="0.25">
      <c r="A5" s="219" t="s">
        <v>2</v>
      </c>
      <c r="B5" s="220"/>
      <c r="C5" s="220"/>
      <c r="D5" s="220"/>
      <c r="E5" s="220"/>
      <c r="F5" s="221"/>
      <c r="G5" s="26" t="s">
        <v>113</v>
      </c>
      <c r="H5" s="50" t="s">
        <v>376</v>
      </c>
      <c r="I5" s="51" t="s">
        <v>384</v>
      </c>
    </row>
    <row r="6" spans="1:9" x14ac:dyDescent="0.2">
      <c r="A6" s="216">
        <v>1</v>
      </c>
      <c r="B6" s="217"/>
      <c r="C6" s="217"/>
      <c r="D6" s="217"/>
      <c r="E6" s="217"/>
      <c r="F6" s="218"/>
      <c r="G6" s="27">
        <v>2</v>
      </c>
      <c r="H6" s="28">
        <v>3</v>
      </c>
      <c r="I6" s="28">
        <v>4</v>
      </c>
    </row>
    <row r="7" spans="1:9" x14ac:dyDescent="0.2">
      <c r="A7" s="222"/>
      <c r="B7" s="222"/>
      <c r="C7" s="222"/>
      <c r="D7" s="222"/>
      <c r="E7" s="222"/>
      <c r="F7" s="222"/>
      <c r="G7" s="222"/>
      <c r="H7" s="222"/>
      <c r="I7" s="223"/>
    </row>
    <row r="8" spans="1:9" ht="12.75" customHeight="1" x14ac:dyDescent="0.2">
      <c r="A8" s="224" t="s">
        <v>4</v>
      </c>
      <c r="B8" s="225"/>
      <c r="C8" s="225"/>
      <c r="D8" s="225"/>
      <c r="E8" s="225"/>
      <c r="F8" s="226"/>
      <c r="G8" s="16">
        <v>1</v>
      </c>
      <c r="H8" s="52">
        <v>0</v>
      </c>
      <c r="I8" s="52">
        <v>0</v>
      </c>
    </row>
    <row r="9" spans="1:9" ht="12.75" customHeight="1" x14ac:dyDescent="0.2">
      <c r="A9" s="204" t="s">
        <v>5</v>
      </c>
      <c r="B9" s="205"/>
      <c r="C9" s="205"/>
      <c r="D9" s="205"/>
      <c r="E9" s="205"/>
      <c r="F9" s="206"/>
      <c r="G9" s="17">
        <v>2</v>
      </c>
      <c r="H9" s="53">
        <f>H10+H17+H27+H38+H43</f>
        <v>395850701</v>
      </c>
      <c r="I9" s="53">
        <f>I10+I17+I27+I38+I43</f>
        <v>329131120</v>
      </c>
    </row>
    <row r="10" spans="1:9" ht="12.75" customHeight="1" x14ac:dyDescent="0.2">
      <c r="A10" s="196" t="s">
        <v>6</v>
      </c>
      <c r="B10" s="197"/>
      <c r="C10" s="197"/>
      <c r="D10" s="197"/>
      <c r="E10" s="197"/>
      <c r="F10" s="198"/>
      <c r="G10" s="17">
        <v>3</v>
      </c>
      <c r="H10" s="53">
        <f>H11+H12+H13+H14+H15+H16</f>
        <v>6056676</v>
      </c>
      <c r="I10" s="53">
        <f>I11+I12+I13+I14+I15+I16</f>
        <v>4831284</v>
      </c>
    </row>
    <row r="11" spans="1:9" ht="12.75" customHeight="1" x14ac:dyDescent="0.2">
      <c r="A11" s="201" t="s">
        <v>7</v>
      </c>
      <c r="B11" s="202"/>
      <c r="C11" s="202"/>
      <c r="D11" s="202"/>
      <c r="E11" s="202"/>
      <c r="F11" s="203"/>
      <c r="G11" s="16">
        <v>4</v>
      </c>
      <c r="H11" s="52">
        <v>0</v>
      </c>
      <c r="I11" s="52">
        <v>0</v>
      </c>
    </row>
    <row r="12" spans="1:9" ht="23.45" customHeight="1" x14ac:dyDescent="0.2">
      <c r="A12" s="201" t="s">
        <v>8</v>
      </c>
      <c r="B12" s="202"/>
      <c r="C12" s="202"/>
      <c r="D12" s="202"/>
      <c r="E12" s="202"/>
      <c r="F12" s="203"/>
      <c r="G12" s="16">
        <v>5</v>
      </c>
      <c r="H12" s="52">
        <v>4563784</v>
      </c>
      <c r="I12" s="52">
        <v>3224492</v>
      </c>
    </row>
    <row r="13" spans="1:9" ht="12.75" customHeight="1" x14ac:dyDescent="0.2">
      <c r="A13" s="201" t="s">
        <v>9</v>
      </c>
      <c r="B13" s="202"/>
      <c r="C13" s="202"/>
      <c r="D13" s="202"/>
      <c r="E13" s="202"/>
      <c r="F13" s="203"/>
      <c r="G13" s="16">
        <v>6</v>
      </c>
      <c r="H13" s="52">
        <v>1213000</v>
      </c>
      <c r="I13" s="52">
        <v>1213000</v>
      </c>
    </row>
    <row r="14" spans="1:9" ht="12.75" customHeight="1" x14ac:dyDescent="0.2">
      <c r="A14" s="201" t="s">
        <v>10</v>
      </c>
      <c r="B14" s="202"/>
      <c r="C14" s="202"/>
      <c r="D14" s="202"/>
      <c r="E14" s="202"/>
      <c r="F14" s="203"/>
      <c r="G14" s="16">
        <v>7</v>
      </c>
      <c r="H14" s="52">
        <v>0</v>
      </c>
      <c r="I14" s="52">
        <v>0</v>
      </c>
    </row>
    <row r="15" spans="1:9" ht="12.75" customHeight="1" x14ac:dyDescent="0.2">
      <c r="A15" s="201" t="s">
        <v>11</v>
      </c>
      <c r="B15" s="202"/>
      <c r="C15" s="202"/>
      <c r="D15" s="202"/>
      <c r="E15" s="202"/>
      <c r="F15" s="203"/>
      <c r="G15" s="16">
        <v>8</v>
      </c>
      <c r="H15" s="52">
        <v>279892</v>
      </c>
      <c r="I15" s="52">
        <v>393792</v>
      </c>
    </row>
    <row r="16" spans="1:9" ht="12.75" customHeight="1" x14ac:dyDescent="0.2">
      <c r="A16" s="201" t="s">
        <v>12</v>
      </c>
      <c r="B16" s="202"/>
      <c r="C16" s="202"/>
      <c r="D16" s="202"/>
      <c r="E16" s="202"/>
      <c r="F16" s="203"/>
      <c r="G16" s="16">
        <v>9</v>
      </c>
      <c r="H16" s="52">
        <v>0</v>
      </c>
      <c r="I16" s="52">
        <v>0</v>
      </c>
    </row>
    <row r="17" spans="1:9" ht="12.75" customHeight="1" x14ac:dyDescent="0.2">
      <c r="A17" s="196" t="s">
        <v>13</v>
      </c>
      <c r="B17" s="197"/>
      <c r="C17" s="197"/>
      <c r="D17" s="197"/>
      <c r="E17" s="197"/>
      <c r="F17" s="198"/>
      <c r="G17" s="17">
        <v>10</v>
      </c>
      <c r="H17" s="53">
        <f>H18+H19+H20+H21+H22+H23+H24+H25+H26</f>
        <v>339294667</v>
      </c>
      <c r="I17" s="53">
        <f>I18+I19+I20+I21+I22+I23+I24+I25+I26</f>
        <v>254778541</v>
      </c>
    </row>
    <row r="18" spans="1:9" ht="12.75" customHeight="1" x14ac:dyDescent="0.2">
      <c r="A18" s="201" t="s">
        <v>14</v>
      </c>
      <c r="B18" s="202"/>
      <c r="C18" s="202"/>
      <c r="D18" s="202"/>
      <c r="E18" s="202"/>
      <c r="F18" s="203"/>
      <c r="G18" s="16">
        <v>11</v>
      </c>
      <c r="H18" s="52">
        <v>18699600</v>
      </c>
      <c r="I18" s="52">
        <v>12212091</v>
      </c>
    </row>
    <row r="19" spans="1:9" ht="12.75" customHeight="1" x14ac:dyDescent="0.2">
      <c r="A19" s="201" t="s">
        <v>15</v>
      </c>
      <c r="B19" s="202"/>
      <c r="C19" s="202"/>
      <c r="D19" s="202"/>
      <c r="E19" s="202"/>
      <c r="F19" s="203"/>
      <c r="G19" s="16">
        <v>12</v>
      </c>
      <c r="H19" s="52">
        <v>111288565</v>
      </c>
      <c r="I19" s="52">
        <v>37346540</v>
      </c>
    </row>
    <row r="20" spans="1:9" ht="12.75" customHeight="1" x14ac:dyDescent="0.2">
      <c r="A20" s="201" t="s">
        <v>16</v>
      </c>
      <c r="B20" s="202"/>
      <c r="C20" s="202"/>
      <c r="D20" s="202"/>
      <c r="E20" s="202"/>
      <c r="F20" s="203"/>
      <c r="G20" s="16">
        <v>13</v>
      </c>
      <c r="H20" s="52">
        <v>43851235</v>
      </c>
      <c r="I20" s="52">
        <v>31154290</v>
      </c>
    </row>
    <row r="21" spans="1:9" ht="12.75" customHeight="1" x14ac:dyDescent="0.2">
      <c r="A21" s="201" t="s">
        <v>17</v>
      </c>
      <c r="B21" s="202"/>
      <c r="C21" s="202"/>
      <c r="D21" s="202"/>
      <c r="E21" s="202"/>
      <c r="F21" s="203"/>
      <c r="G21" s="16">
        <v>14</v>
      </c>
      <c r="H21" s="52">
        <v>52093911</v>
      </c>
      <c r="I21" s="52">
        <v>62551658</v>
      </c>
    </row>
    <row r="22" spans="1:9" ht="12.75" customHeight="1" x14ac:dyDescent="0.2">
      <c r="A22" s="201" t="s">
        <v>18</v>
      </c>
      <c r="B22" s="202"/>
      <c r="C22" s="202"/>
      <c r="D22" s="202"/>
      <c r="E22" s="202"/>
      <c r="F22" s="203"/>
      <c r="G22" s="16">
        <v>15</v>
      </c>
      <c r="H22" s="52">
        <v>0</v>
      </c>
      <c r="I22" s="52">
        <v>0</v>
      </c>
    </row>
    <row r="23" spans="1:9" ht="12.75" customHeight="1" x14ac:dyDescent="0.2">
      <c r="A23" s="201" t="s">
        <v>19</v>
      </c>
      <c r="B23" s="202"/>
      <c r="C23" s="202"/>
      <c r="D23" s="202"/>
      <c r="E23" s="202"/>
      <c r="F23" s="203"/>
      <c r="G23" s="16">
        <v>16</v>
      </c>
      <c r="H23" s="52">
        <v>20408</v>
      </c>
      <c r="I23" s="52">
        <v>0</v>
      </c>
    </row>
    <row r="24" spans="1:9" ht="12.75" customHeight="1" x14ac:dyDescent="0.2">
      <c r="A24" s="201" t="s">
        <v>20</v>
      </c>
      <c r="B24" s="202"/>
      <c r="C24" s="202"/>
      <c r="D24" s="202"/>
      <c r="E24" s="202"/>
      <c r="F24" s="203"/>
      <c r="G24" s="16">
        <v>17</v>
      </c>
      <c r="H24" s="52">
        <v>952493</v>
      </c>
      <c r="I24" s="52">
        <v>1187903</v>
      </c>
    </row>
    <row r="25" spans="1:9" ht="12.75" customHeight="1" x14ac:dyDescent="0.2">
      <c r="A25" s="201" t="s">
        <v>21</v>
      </c>
      <c r="B25" s="202"/>
      <c r="C25" s="202"/>
      <c r="D25" s="202"/>
      <c r="E25" s="202"/>
      <c r="F25" s="203"/>
      <c r="G25" s="16">
        <v>18</v>
      </c>
      <c r="H25" s="52">
        <v>112388455</v>
      </c>
      <c r="I25" s="52">
        <v>110326059</v>
      </c>
    </row>
    <row r="26" spans="1:9" ht="12.75" customHeight="1" x14ac:dyDescent="0.2">
      <c r="A26" s="201" t="s">
        <v>22</v>
      </c>
      <c r="B26" s="202"/>
      <c r="C26" s="202"/>
      <c r="D26" s="202"/>
      <c r="E26" s="202"/>
      <c r="F26" s="203"/>
      <c r="G26" s="16">
        <v>19</v>
      </c>
      <c r="H26" s="52">
        <v>0</v>
      </c>
      <c r="I26" s="52">
        <v>0</v>
      </c>
    </row>
    <row r="27" spans="1:9" ht="12.75" customHeight="1" x14ac:dyDescent="0.2">
      <c r="A27" s="196" t="s">
        <v>23</v>
      </c>
      <c r="B27" s="197"/>
      <c r="C27" s="197"/>
      <c r="D27" s="197"/>
      <c r="E27" s="197"/>
      <c r="F27" s="198"/>
      <c r="G27" s="17">
        <v>20</v>
      </c>
      <c r="H27" s="53">
        <f>SUM(H28:H37)</f>
        <v>13734197</v>
      </c>
      <c r="I27" s="53">
        <f>SUM(I28:I37)</f>
        <v>9473799</v>
      </c>
    </row>
    <row r="28" spans="1:9" ht="12.75" customHeight="1" x14ac:dyDescent="0.2">
      <c r="A28" s="201" t="s">
        <v>24</v>
      </c>
      <c r="B28" s="202"/>
      <c r="C28" s="202"/>
      <c r="D28" s="202"/>
      <c r="E28" s="202"/>
      <c r="F28" s="203"/>
      <c r="G28" s="16">
        <v>21</v>
      </c>
      <c r="H28" s="52">
        <v>0</v>
      </c>
      <c r="I28" s="52">
        <v>0</v>
      </c>
    </row>
    <row r="29" spans="1:9" ht="12.75" customHeight="1" x14ac:dyDescent="0.2">
      <c r="A29" s="201" t="s">
        <v>25</v>
      </c>
      <c r="B29" s="202"/>
      <c r="C29" s="202"/>
      <c r="D29" s="202"/>
      <c r="E29" s="202"/>
      <c r="F29" s="203"/>
      <c r="G29" s="16">
        <v>22</v>
      </c>
      <c r="H29" s="52">
        <v>0</v>
      </c>
      <c r="I29" s="52">
        <v>0</v>
      </c>
    </row>
    <row r="30" spans="1:9" ht="12.75" customHeight="1" x14ac:dyDescent="0.2">
      <c r="A30" s="201" t="s">
        <v>26</v>
      </c>
      <c r="B30" s="202"/>
      <c r="C30" s="202"/>
      <c r="D30" s="202"/>
      <c r="E30" s="202"/>
      <c r="F30" s="203"/>
      <c r="G30" s="16">
        <v>23</v>
      </c>
      <c r="H30" s="52">
        <v>0</v>
      </c>
      <c r="I30" s="52">
        <v>0</v>
      </c>
    </row>
    <row r="31" spans="1:9" ht="24.6" customHeight="1" x14ac:dyDescent="0.2">
      <c r="A31" s="201" t="s">
        <v>27</v>
      </c>
      <c r="B31" s="202"/>
      <c r="C31" s="202"/>
      <c r="D31" s="202"/>
      <c r="E31" s="202"/>
      <c r="F31" s="203"/>
      <c r="G31" s="16">
        <v>24</v>
      </c>
      <c r="H31" s="52">
        <v>4000</v>
      </c>
      <c r="I31" s="52">
        <v>4000</v>
      </c>
    </row>
    <row r="32" spans="1:9" ht="24" customHeight="1" x14ac:dyDescent="0.2">
      <c r="A32" s="201" t="s">
        <v>28</v>
      </c>
      <c r="B32" s="202"/>
      <c r="C32" s="202"/>
      <c r="D32" s="202"/>
      <c r="E32" s="202"/>
      <c r="F32" s="203"/>
      <c r="G32" s="16">
        <v>25</v>
      </c>
      <c r="H32" s="52">
        <v>0</v>
      </c>
      <c r="I32" s="52">
        <v>0</v>
      </c>
    </row>
    <row r="33" spans="1:9" ht="26.45" customHeight="1" x14ac:dyDescent="0.2">
      <c r="A33" s="201" t="s">
        <v>29</v>
      </c>
      <c r="B33" s="202"/>
      <c r="C33" s="202"/>
      <c r="D33" s="202"/>
      <c r="E33" s="202"/>
      <c r="F33" s="203"/>
      <c r="G33" s="16">
        <v>26</v>
      </c>
      <c r="H33" s="52">
        <v>0</v>
      </c>
      <c r="I33" s="52">
        <v>0</v>
      </c>
    </row>
    <row r="34" spans="1:9" ht="12.75" customHeight="1" x14ac:dyDescent="0.2">
      <c r="A34" s="201" t="s">
        <v>30</v>
      </c>
      <c r="B34" s="202"/>
      <c r="C34" s="202"/>
      <c r="D34" s="202"/>
      <c r="E34" s="202"/>
      <c r="F34" s="203"/>
      <c r="G34" s="16">
        <v>27</v>
      </c>
      <c r="H34" s="52">
        <v>0</v>
      </c>
      <c r="I34" s="52">
        <v>0</v>
      </c>
    </row>
    <row r="35" spans="1:9" ht="12.75" customHeight="1" x14ac:dyDescent="0.2">
      <c r="A35" s="201" t="s">
        <v>31</v>
      </c>
      <c r="B35" s="202"/>
      <c r="C35" s="202"/>
      <c r="D35" s="202"/>
      <c r="E35" s="202"/>
      <c r="F35" s="203"/>
      <c r="G35" s="16">
        <v>28</v>
      </c>
      <c r="H35" s="52">
        <v>13730197</v>
      </c>
      <c r="I35" s="52">
        <v>9469799</v>
      </c>
    </row>
    <row r="36" spans="1:9" ht="12.75" customHeight="1" x14ac:dyDescent="0.2">
      <c r="A36" s="201" t="s">
        <v>32</v>
      </c>
      <c r="B36" s="202"/>
      <c r="C36" s="202"/>
      <c r="D36" s="202"/>
      <c r="E36" s="202"/>
      <c r="F36" s="203"/>
      <c r="G36" s="16">
        <v>29</v>
      </c>
      <c r="H36" s="52">
        <v>0</v>
      </c>
      <c r="I36" s="52">
        <v>0</v>
      </c>
    </row>
    <row r="37" spans="1:9" ht="12.75" customHeight="1" x14ac:dyDescent="0.2">
      <c r="A37" s="201" t="s">
        <v>33</v>
      </c>
      <c r="B37" s="202"/>
      <c r="C37" s="202"/>
      <c r="D37" s="202"/>
      <c r="E37" s="202"/>
      <c r="F37" s="203"/>
      <c r="G37" s="16">
        <v>30</v>
      </c>
      <c r="H37" s="52">
        <v>0</v>
      </c>
      <c r="I37" s="52">
        <v>0</v>
      </c>
    </row>
    <row r="38" spans="1:9" ht="12.75" customHeight="1" x14ac:dyDescent="0.2">
      <c r="A38" s="196" t="s">
        <v>34</v>
      </c>
      <c r="B38" s="197"/>
      <c r="C38" s="197"/>
      <c r="D38" s="197"/>
      <c r="E38" s="197"/>
      <c r="F38" s="198"/>
      <c r="G38" s="17">
        <v>31</v>
      </c>
      <c r="H38" s="53">
        <f>H39+H40+H41+H42</f>
        <v>36765161</v>
      </c>
      <c r="I38" s="53">
        <f>I39+I40+I41+I42</f>
        <v>60047496</v>
      </c>
    </row>
    <row r="39" spans="1:9" ht="12.75" customHeight="1" x14ac:dyDescent="0.2">
      <c r="A39" s="201" t="s">
        <v>35</v>
      </c>
      <c r="B39" s="202"/>
      <c r="C39" s="202"/>
      <c r="D39" s="202"/>
      <c r="E39" s="202"/>
      <c r="F39" s="203"/>
      <c r="G39" s="16">
        <v>32</v>
      </c>
      <c r="H39" s="52">
        <v>0</v>
      </c>
      <c r="I39" s="52">
        <v>0</v>
      </c>
    </row>
    <row r="40" spans="1:9" ht="12.75" customHeight="1" x14ac:dyDescent="0.2">
      <c r="A40" s="201" t="s">
        <v>36</v>
      </c>
      <c r="B40" s="202"/>
      <c r="C40" s="202"/>
      <c r="D40" s="202"/>
      <c r="E40" s="202"/>
      <c r="F40" s="203"/>
      <c r="G40" s="16">
        <v>33</v>
      </c>
      <c r="H40" s="52">
        <v>0</v>
      </c>
      <c r="I40" s="52">
        <v>0</v>
      </c>
    </row>
    <row r="41" spans="1:9" ht="12.75" customHeight="1" x14ac:dyDescent="0.2">
      <c r="A41" s="201" t="s">
        <v>37</v>
      </c>
      <c r="B41" s="202"/>
      <c r="C41" s="202"/>
      <c r="D41" s="202"/>
      <c r="E41" s="202"/>
      <c r="F41" s="203"/>
      <c r="G41" s="16">
        <v>34</v>
      </c>
      <c r="H41" s="52">
        <v>0</v>
      </c>
      <c r="I41" s="52">
        <v>0</v>
      </c>
    </row>
    <row r="42" spans="1:9" ht="12.75" customHeight="1" x14ac:dyDescent="0.2">
      <c r="A42" s="201" t="s">
        <v>38</v>
      </c>
      <c r="B42" s="202"/>
      <c r="C42" s="202"/>
      <c r="D42" s="202"/>
      <c r="E42" s="202"/>
      <c r="F42" s="203"/>
      <c r="G42" s="16">
        <v>35</v>
      </c>
      <c r="H42" s="52">
        <v>36765161</v>
      </c>
      <c r="I42" s="52">
        <v>60047496</v>
      </c>
    </row>
    <row r="43" spans="1:9" ht="12.75" customHeight="1" x14ac:dyDescent="0.2">
      <c r="A43" s="227" t="s">
        <v>39</v>
      </c>
      <c r="B43" s="228"/>
      <c r="C43" s="228"/>
      <c r="D43" s="228"/>
      <c r="E43" s="228"/>
      <c r="F43" s="229"/>
      <c r="G43" s="16">
        <v>36</v>
      </c>
      <c r="H43" s="52">
        <v>0</v>
      </c>
      <c r="I43" s="52">
        <v>0</v>
      </c>
    </row>
    <row r="44" spans="1:9" ht="12.75" customHeight="1" x14ac:dyDescent="0.2">
      <c r="A44" s="204" t="s">
        <v>40</v>
      </c>
      <c r="B44" s="205"/>
      <c r="C44" s="205"/>
      <c r="D44" s="205"/>
      <c r="E44" s="205"/>
      <c r="F44" s="206"/>
      <c r="G44" s="17">
        <v>37</v>
      </c>
      <c r="H44" s="53">
        <f>H45+H53+H60+H70</f>
        <v>547440650</v>
      </c>
      <c r="I44" s="53">
        <f>I45+I53+I60+I70</f>
        <v>579501010</v>
      </c>
    </row>
    <row r="45" spans="1:9" ht="12.75" customHeight="1" x14ac:dyDescent="0.2">
      <c r="A45" s="196" t="s">
        <v>41</v>
      </c>
      <c r="B45" s="197"/>
      <c r="C45" s="197"/>
      <c r="D45" s="197"/>
      <c r="E45" s="197"/>
      <c r="F45" s="198"/>
      <c r="G45" s="17">
        <v>38</v>
      </c>
      <c r="H45" s="53">
        <f>SUM(H46:H52)</f>
        <v>85247916</v>
      </c>
      <c r="I45" s="53">
        <f>SUM(I46:I52)</f>
        <v>73240563</v>
      </c>
    </row>
    <row r="46" spans="1:9" ht="12.75" customHeight="1" x14ac:dyDescent="0.2">
      <c r="A46" s="201" t="s">
        <v>42</v>
      </c>
      <c r="B46" s="202"/>
      <c r="C46" s="202"/>
      <c r="D46" s="202"/>
      <c r="E46" s="202"/>
      <c r="F46" s="203"/>
      <c r="G46" s="16">
        <v>39</v>
      </c>
      <c r="H46" s="52">
        <v>49570241</v>
      </c>
      <c r="I46" s="52">
        <v>40213851</v>
      </c>
    </row>
    <row r="47" spans="1:9" ht="12.75" customHeight="1" x14ac:dyDescent="0.2">
      <c r="A47" s="201" t="s">
        <v>43</v>
      </c>
      <c r="B47" s="202"/>
      <c r="C47" s="202"/>
      <c r="D47" s="202"/>
      <c r="E47" s="202"/>
      <c r="F47" s="203"/>
      <c r="G47" s="16">
        <v>40</v>
      </c>
      <c r="H47" s="52">
        <v>6874510</v>
      </c>
      <c r="I47" s="52">
        <v>14032626</v>
      </c>
    </row>
    <row r="48" spans="1:9" ht="12.75" customHeight="1" x14ac:dyDescent="0.2">
      <c r="A48" s="201" t="s">
        <v>44</v>
      </c>
      <c r="B48" s="202"/>
      <c r="C48" s="202"/>
      <c r="D48" s="202"/>
      <c r="E48" s="202"/>
      <c r="F48" s="203"/>
      <c r="G48" s="16">
        <v>41</v>
      </c>
      <c r="H48" s="52">
        <v>21346042</v>
      </c>
      <c r="I48" s="52">
        <v>14225344</v>
      </c>
    </row>
    <row r="49" spans="1:9" ht="12.75" customHeight="1" x14ac:dyDescent="0.2">
      <c r="A49" s="201" t="s">
        <v>45</v>
      </c>
      <c r="B49" s="202"/>
      <c r="C49" s="202"/>
      <c r="D49" s="202"/>
      <c r="E49" s="202"/>
      <c r="F49" s="203"/>
      <c r="G49" s="16">
        <v>42</v>
      </c>
      <c r="H49" s="52">
        <v>7082773</v>
      </c>
      <c r="I49" s="52">
        <v>4125548</v>
      </c>
    </row>
    <row r="50" spans="1:9" ht="12.75" customHeight="1" x14ac:dyDescent="0.2">
      <c r="A50" s="201" t="s">
        <v>46</v>
      </c>
      <c r="B50" s="202"/>
      <c r="C50" s="202"/>
      <c r="D50" s="202"/>
      <c r="E50" s="202"/>
      <c r="F50" s="203"/>
      <c r="G50" s="16">
        <v>43</v>
      </c>
      <c r="H50" s="52">
        <v>374350</v>
      </c>
      <c r="I50" s="52">
        <v>0</v>
      </c>
    </row>
    <row r="51" spans="1:9" ht="12.75" customHeight="1" x14ac:dyDescent="0.2">
      <c r="A51" s="201" t="s">
        <v>47</v>
      </c>
      <c r="B51" s="202"/>
      <c r="C51" s="202"/>
      <c r="D51" s="202"/>
      <c r="E51" s="202"/>
      <c r="F51" s="203"/>
      <c r="G51" s="16">
        <v>44</v>
      </c>
      <c r="H51" s="52">
        <v>0</v>
      </c>
      <c r="I51" s="52">
        <v>643194</v>
      </c>
    </row>
    <row r="52" spans="1:9" ht="12.75" customHeight="1" x14ac:dyDescent="0.2">
      <c r="A52" s="201" t="s">
        <v>48</v>
      </c>
      <c r="B52" s="202"/>
      <c r="C52" s="202"/>
      <c r="D52" s="202"/>
      <c r="E52" s="202"/>
      <c r="F52" s="203"/>
      <c r="G52" s="16">
        <v>45</v>
      </c>
      <c r="H52" s="52">
        <v>0</v>
      </c>
      <c r="I52" s="52">
        <v>0</v>
      </c>
    </row>
    <row r="53" spans="1:9" ht="12.75" customHeight="1" x14ac:dyDescent="0.2">
      <c r="A53" s="196" t="s">
        <v>49</v>
      </c>
      <c r="B53" s="197"/>
      <c r="C53" s="197"/>
      <c r="D53" s="197"/>
      <c r="E53" s="197"/>
      <c r="F53" s="198"/>
      <c r="G53" s="17">
        <v>46</v>
      </c>
      <c r="H53" s="53">
        <f>SUM(H54:H59)</f>
        <v>386124913</v>
      </c>
      <c r="I53" s="53">
        <f>SUM(I54:I59)</f>
        <v>432026551</v>
      </c>
    </row>
    <row r="54" spans="1:9" ht="12.75" customHeight="1" x14ac:dyDescent="0.2">
      <c r="A54" s="201" t="s">
        <v>50</v>
      </c>
      <c r="B54" s="202"/>
      <c r="C54" s="202"/>
      <c r="D54" s="202"/>
      <c r="E54" s="202"/>
      <c r="F54" s="203"/>
      <c r="G54" s="16">
        <v>47</v>
      </c>
      <c r="H54" s="52">
        <v>0</v>
      </c>
      <c r="I54" s="52">
        <v>0</v>
      </c>
    </row>
    <row r="55" spans="1:9" ht="12.75" customHeight="1" x14ac:dyDescent="0.2">
      <c r="A55" s="201" t="s">
        <v>51</v>
      </c>
      <c r="B55" s="202"/>
      <c r="C55" s="202"/>
      <c r="D55" s="202"/>
      <c r="E55" s="202"/>
      <c r="F55" s="203"/>
      <c r="G55" s="16">
        <v>48</v>
      </c>
      <c r="H55" s="52">
        <v>0</v>
      </c>
      <c r="I55" s="52">
        <v>0</v>
      </c>
    </row>
    <row r="56" spans="1:9" ht="12.75" customHeight="1" x14ac:dyDescent="0.2">
      <c r="A56" s="201" t="s">
        <v>52</v>
      </c>
      <c r="B56" s="202"/>
      <c r="C56" s="202"/>
      <c r="D56" s="202"/>
      <c r="E56" s="202"/>
      <c r="F56" s="203"/>
      <c r="G56" s="16">
        <v>49</v>
      </c>
      <c r="H56" s="52">
        <v>233387758</v>
      </c>
      <c r="I56" s="52">
        <v>233911029</v>
      </c>
    </row>
    <row r="57" spans="1:9" ht="12.75" customHeight="1" x14ac:dyDescent="0.2">
      <c r="A57" s="201" t="s">
        <v>53</v>
      </c>
      <c r="B57" s="202"/>
      <c r="C57" s="202"/>
      <c r="D57" s="202"/>
      <c r="E57" s="202"/>
      <c r="F57" s="203"/>
      <c r="G57" s="16">
        <v>50</v>
      </c>
      <c r="H57" s="52">
        <v>323319</v>
      </c>
      <c r="I57" s="52">
        <v>74871</v>
      </c>
    </row>
    <row r="58" spans="1:9" ht="12.75" customHeight="1" x14ac:dyDescent="0.2">
      <c r="A58" s="201" t="s">
        <v>54</v>
      </c>
      <c r="B58" s="202"/>
      <c r="C58" s="202"/>
      <c r="D58" s="202"/>
      <c r="E58" s="202"/>
      <c r="F58" s="203"/>
      <c r="G58" s="16">
        <v>51</v>
      </c>
      <c r="H58" s="52">
        <v>15771179</v>
      </c>
      <c r="I58" s="52">
        <v>15013906</v>
      </c>
    </row>
    <row r="59" spans="1:9" ht="12.75" customHeight="1" x14ac:dyDescent="0.2">
      <c r="A59" s="201" t="s">
        <v>55</v>
      </c>
      <c r="B59" s="202"/>
      <c r="C59" s="202"/>
      <c r="D59" s="202"/>
      <c r="E59" s="202"/>
      <c r="F59" s="203"/>
      <c r="G59" s="16">
        <v>52</v>
      </c>
      <c r="H59" s="52">
        <v>136642657</v>
      </c>
      <c r="I59" s="52">
        <v>183026745</v>
      </c>
    </row>
    <row r="60" spans="1:9" ht="12.75" customHeight="1" x14ac:dyDescent="0.2">
      <c r="A60" s="196" t="s">
        <v>56</v>
      </c>
      <c r="B60" s="197"/>
      <c r="C60" s="197"/>
      <c r="D60" s="197"/>
      <c r="E60" s="197"/>
      <c r="F60" s="198"/>
      <c r="G60" s="17">
        <v>53</v>
      </c>
      <c r="H60" s="53">
        <f>SUM(H61:H69)</f>
        <v>14548513</v>
      </c>
      <c r="I60" s="53">
        <f>SUM(I61:I69)</f>
        <v>10133765</v>
      </c>
    </row>
    <row r="61" spans="1:9" ht="12.75" customHeight="1" x14ac:dyDescent="0.2">
      <c r="A61" s="201" t="s">
        <v>24</v>
      </c>
      <c r="B61" s="202"/>
      <c r="C61" s="202"/>
      <c r="D61" s="202"/>
      <c r="E61" s="202"/>
      <c r="F61" s="203"/>
      <c r="G61" s="16">
        <v>54</v>
      </c>
      <c r="H61" s="52">
        <v>0</v>
      </c>
      <c r="I61" s="52">
        <v>0</v>
      </c>
    </row>
    <row r="62" spans="1:9" ht="12.75" customHeight="1" x14ac:dyDescent="0.2">
      <c r="A62" s="201" t="s">
        <v>25</v>
      </c>
      <c r="B62" s="202"/>
      <c r="C62" s="202"/>
      <c r="D62" s="202"/>
      <c r="E62" s="202"/>
      <c r="F62" s="203"/>
      <c r="G62" s="16">
        <v>55</v>
      </c>
      <c r="H62" s="52">
        <v>0</v>
      </c>
      <c r="I62" s="52">
        <v>0</v>
      </c>
    </row>
    <row r="63" spans="1:9" ht="12.75" customHeight="1" x14ac:dyDescent="0.2">
      <c r="A63" s="201" t="s">
        <v>26</v>
      </c>
      <c r="B63" s="202"/>
      <c r="C63" s="202"/>
      <c r="D63" s="202"/>
      <c r="E63" s="202"/>
      <c r="F63" s="203"/>
      <c r="G63" s="16">
        <v>56</v>
      </c>
      <c r="H63" s="52">
        <v>0</v>
      </c>
      <c r="I63" s="52">
        <v>0</v>
      </c>
    </row>
    <row r="64" spans="1:9" ht="23.45" customHeight="1" x14ac:dyDescent="0.2">
      <c r="A64" s="201" t="s">
        <v>57</v>
      </c>
      <c r="B64" s="202"/>
      <c r="C64" s="202"/>
      <c r="D64" s="202"/>
      <c r="E64" s="202"/>
      <c r="F64" s="203"/>
      <c r="G64" s="16">
        <v>57</v>
      </c>
      <c r="H64" s="52">
        <v>0</v>
      </c>
      <c r="I64" s="52">
        <v>0</v>
      </c>
    </row>
    <row r="65" spans="1:9" ht="21" customHeight="1" x14ac:dyDescent="0.2">
      <c r="A65" s="201" t="s">
        <v>28</v>
      </c>
      <c r="B65" s="202"/>
      <c r="C65" s="202"/>
      <c r="D65" s="202"/>
      <c r="E65" s="202"/>
      <c r="F65" s="203"/>
      <c r="G65" s="16">
        <v>58</v>
      </c>
      <c r="H65" s="52">
        <v>0</v>
      </c>
      <c r="I65" s="52">
        <v>0</v>
      </c>
    </row>
    <row r="66" spans="1:9" ht="22.9" customHeight="1" x14ac:dyDescent="0.2">
      <c r="A66" s="201" t="s">
        <v>29</v>
      </c>
      <c r="B66" s="202"/>
      <c r="C66" s="202"/>
      <c r="D66" s="202"/>
      <c r="E66" s="202"/>
      <c r="F66" s="203"/>
      <c r="G66" s="16">
        <v>59</v>
      </c>
      <c r="H66" s="52">
        <v>0</v>
      </c>
      <c r="I66" s="52">
        <v>0</v>
      </c>
    </row>
    <row r="67" spans="1:9" ht="12.75" customHeight="1" x14ac:dyDescent="0.2">
      <c r="A67" s="201" t="s">
        <v>30</v>
      </c>
      <c r="B67" s="202"/>
      <c r="C67" s="202"/>
      <c r="D67" s="202"/>
      <c r="E67" s="202"/>
      <c r="F67" s="203"/>
      <c r="G67" s="16">
        <v>60</v>
      </c>
      <c r="H67" s="52">
        <v>0</v>
      </c>
      <c r="I67" s="52">
        <v>0</v>
      </c>
    </row>
    <row r="68" spans="1:9" ht="12.75" customHeight="1" x14ac:dyDescent="0.2">
      <c r="A68" s="201" t="s">
        <v>31</v>
      </c>
      <c r="B68" s="202"/>
      <c r="C68" s="202"/>
      <c r="D68" s="202"/>
      <c r="E68" s="202"/>
      <c r="F68" s="203"/>
      <c r="G68" s="16">
        <v>61</v>
      </c>
      <c r="H68" s="52">
        <v>14548513</v>
      </c>
      <c r="I68" s="52">
        <v>10133765</v>
      </c>
    </row>
    <row r="69" spans="1:9" ht="12.75" customHeight="1" x14ac:dyDescent="0.2">
      <c r="A69" s="201" t="s">
        <v>58</v>
      </c>
      <c r="B69" s="202"/>
      <c r="C69" s="202"/>
      <c r="D69" s="202"/>
      <c r="E69" s="202"/>
      <c r="F69" s="203"/>
      <c r="G69" s="16">
        <v>62</v>
      </c>
      <c r="H69" s="52">
        <v>0</v>
      </c>
      <c r="I69" s="52">
        <v>0</v>
      </c>
    </row>
    <row r="70" spans="1:9" ht="12.75" customHeight="1" x14ac:dyDescent="0.2">
      <c r="A70" s="227" t="s">
        <v>59</v>
      </c>
      <c r="B70" s="228"/>
      <c r="C70" s="228"/>
      <c r="D70" s="228"/>
      <c r="E70" s="228"/>
      <c r="F70" s="229"/>
      <c r="G70" s="16">
        <v>63</v>
      </c>
      <c r="H70" s="52">
        <v>61519308</v>
      </c>
      <c r="I70" s="52">
        <v>64100131</v>
      </c>
    </row>
    <row r="71" spans="1:9" ht="12.75" customHeight="1" x14ac:dyDescent="0.2">
      <c r="A71" s="233" t="s">
        <v>60</v>
      </c>
      <c r="B71" s="234"/>
      <c r="C71" s="234"/>
      <c r="D71" s="234"/>
      <c r="E71" s="234"/>
      <c r="F71" s="235"/>
      <c r="G71" s="16">
        <v>64</v>
      </c>
      <c r="H71" s="52">
        <v>3341231</v>
      </c>
      <c r="I71" s="52">
        <v>14389006</v>
      </c>
    </row>
    <row r="72" spans="1:9" ht="12.75" customHeight="1" x14ac:dyDescent="0.2">
      <c r="A72" s="204" t="s">
        <v>61</v>
      </c>
      <c r="B72" s="205"/>
      <c r="C72" s="205"/>
      <c r="D72" s="205"/>
      <c r="E72" s="205"/>
      <c r="F72" s="206"/>
      <c r="G72" s="17">
        <v>65</v>
      </c>
      <c r="H72" s="53">
        <f>H8+H9+H44+H71</f>
        <v>946632582</v>
      </c>
      <c r="I72" s="53">
        <f>I8+I9+I44+I71</f>
        <v>923021136</v>
      </c>
    </row>
    <row r="73" spans="1:9" ht="12.75" customHeight="1" x14ac:dyDescent="0.2">
      <c r="A73" s="236" t="s">
        <v>62</v>
      </c>
      <c r="B73" s="237"/>
      <c r="C73" s="237"/>
      <c r="D73" s="237"/>
      <c r="E73" s="237"/>
      <c r="F73" s="238"/>
      <c r="G73" s="19">
        <v>66</v>
      </c>
      <c r="H73" s="54">
        <v>487526376</v>
      </c>
      <c r="I73" s="54">
        <v>449171244</v>
      </c>
    </row>
    <row r="74" spans="1:9" x14ac:dyDescent="0.2">
      <c r="A74" s="239" t="s">
        <v>63</v>
      </c>
      <c r="B74" s="240"/>
      <c r="C74" s="240"/>
      <c r="D74" s="240"/>
      <c r="E74" s="240"/>
      <c r="F74" s="240"/>
      <c r="G74" s="240"/>
      <c r="H74" s="240"/>
      <c r="I74" s="240"/>
    </row>
    <row r="75" spans="1:9" ht="12.75" customHeight="1" x14ac:dyDescent="0.2">
      <c r="A75" s="199" t="s">
        <v>64</v>
      </c>
      <c r="B75" s="199"/>
      <c r="C75" s="199"/>
      <c r="D75" s="199"/>
      <c r="E75" s="199"/>
      <c r="F75" s="199"/>
      <c r="G75" s="17">
        <v>67</v>
      </c>
      <c r="H75" s="53">
        <f>H76+H77+H78+H84+H85+H89+H92+H95</f>
        <v>82514228</v>
      </c>
      <c r="I75" s="53">
        <f>I76+I77+I78+I84+I85+I89+I92+I95</f>
        <v>54749610</v>
      </c>
    </row>
    <row r="76" spans="1:9" ht="12.75" customHeight="1" x14ac:dyDescent="0.2">
      <c r="A76" s="200" t="s">
        <v>65</v>
      </c>
      <c r="B76" s="200"/>
      <c r="C76" s="200"/>
      <c r="D76" s="200"/>
      <c r="E76" s="200"/>
      <c r="F76" s="200"/>
      <c r="G76" s="16">
        <v>68</v>
      </c>
      <c r="H76" s="52">
        <v>247193050</v>
      </c>
      <c r="I76" s="52">
        <v>247193050</v>
      </c>
    </row>
    <row r="77" spans="1:9" ht="12.75" customHeight="1" x14ac:dyDescent="0.2">
      <c r="A77" s="200" t="s">
        <v>66</v>
      </c>
      <c r="B77" s="200"/>
      <c r="C77" s="200"/>
      <c r="D77" s="200"/>
      <c r="E77" s="200"/>
      <c r="F77" s="200"/>
      <c r="G77" s="16">
        <v>69</v>
      </c>
      <c r="H77" s="52">
        <v>86141670</v>
      </c>
      <c r="I77" s="52">
        <v>86141670</v>
      </c>
    </row>
    <row r="78" spans="1:9" ht="12.75" customHeight="1" x14ac:dyDescent="0.2">
      <c r="A78" s="230" t="s">
        <v>67</v>
      </c>
      <c r="B78" s="230"/>
      <c r="C78" s="230"/>
      <c r="D78" s="230"/>
      <c r="E78" s="230"/>
      <c r="F78" s="230"/>
      <c r="G78" s="17">
        <v>70</v>
      </c>
      <c r="H78" s="53">
        <f>SUM(H79:H83)</f>
        <v>74430517</v>
      </c>
      <c r="I78" s="53">
        <f>SUM(I79:I83)</f>
        <v>74182289</v>
      </c>
    </row>
    <row r="79" spans="1:9" ht="12.75" customHeight="1" x14ac:dyDescent="0.2">
      <c r="A79" s="195" t="s">
        <v>68</v>
      </c>
      <c r="B79" s="195"/>
      <c r="C79" s="195"/>
      <c r="D79" s="195"/>
      <c r="E79" s="195"/>
      <c r="F79" s="195"/>
      <c r="G79" s="16">
        <v>71</v>
      </c>
      <c r="H79" s="52">
        <v>11652410</v>
      </c>
      <c r="I79" s="52">
        <v>11652410</v>
      </c>
    </row>
    <row r="80" spans="1:9" ht="12.75" customHeight="1" x14ac:dyDescent="0.2">
      <c r="A80" s="195" t="s">
        <v>69</v>
      </c>
      <c r="B80" s="195"/>
      <c r="C80" s="195"/>
      <c r="D80" s="195"/>
      <c r="E80" s="195"/>
      <c r="F80" s="195"/>
      <c r="G80" s="16">
        <v>72</v>
      </c>
      <c r="H80" s="52">
        <v>8465950</v>
      </c>
      <c r="I80" s="52">
        <v>8465950</v>
      </c>
    </row>
    <row r="81" spans="1:9" ht="12.75" customHeight="1" x14ac:dyDescent="0.2">
      <c r="A81" s="195" t="s">
        <v>70</v>
      </c>
      <c r="B81" s="195"/>
      <c r="C81" s="195"/>
      <c r="D81" s="195"/>
      <c r="E81" s="195"/>
      <c r="F81" s="195"/>
      <c r="G81" s="16">
        <v>73</v>
      </c>
      <c r="H81" s="52">
        <v>-8465950</v>
      </c>
      <c r="I81" s="52">
        <v>-8465950</v>
      </c>
    </row>
    <row r="82" spans="1:9" ht="12.75" customHeight="1" x14ac:dyDescent="0.2">
      <c r="A82" s="195" t="s">
        <v>71</v>
      </c>
      <c r="B82" s="195"/>
      <c r="C82" s="195"/>
      <c r="D82" s="195"/>
      <c r="E82" s="195"/>
      <c r="F82" s="195"/>
      <c r="G82" s="16">
        <v>74</v>
      </c>
      <c r="H82" s="52">
        <v>32188407</v>
      </c>
      <c r="I82" s="52">
        <v>32188407</v>
      </c>
    </row>
    <row r="83" spans="1:9" ht="12.75" customHeight="1" x14ac:dyDescent="0.2">
      <c r="A83" s="195" t="s">
        <v>72</v>
      </c>
      <c r="B83" s="195"/>
      <c r="C83" s="195"/>
      <c r="D83" s="195"/>
      <c r="E83" s="195"/>
      <c r="F83" s="195"/>
      <c r="G83" s="16">
        <v>75</v>
      </c>
      <c r="H83" s="52">
        <v>30589700</v>
      </c>
      <c r="I83" s="52">
        <v>30341472</v>
      </c>
    </row>
    <row r="84" spans="1:9" ht="12.75" customHeight="1" x14ac:dyDescent="0.2">
      <c r="A84" s="200" t="s">
        <v>73</v>
      </c>
      <c r="B84" s="200"/>
      <c r="C84" s="200"/>
      <c r="D84" s="200"/>
      <c r="E84" s="200"/>
      <c r="F84" s="200"/>
      <c r="G84" s="16">
        <v>76</v>
      </c>
      <c r="H84" s="52">
        <v>40706979</v>
      </c>
      <c r="I84" s="52">
        <v>40706979</v>
      </c>
    </row>
    <row r="85" spans="1:9" ht="12.75" customHeight="1" x14ac:dyDescent="0.2">
      <c r="A85" s="230" t="s">
        <v>74</v>
      </c>
      <c r="B85" s="230"/>
      <c r="C85" s="230"/>
      <c r="D85" s="230"/>
      <c r="E85" s="230"/>
      <c r="F85" s="230"/>
      <c r="G85" s="17">
        <v>77</v>
      </c>
      <c r="H85" s="53">
        <f>H86+H87+H88</f>
        <v>0</v>
      </c>
      <c r="I85" s="53">
        <f>I86+I87+I88</f>
        <v>0</v>
      </c>
    </row>
    <row r="86" spans="1:9" ht="12.75" customHeight="1" x14ac:dyDescent="0.2">
      <c r="A86" s="195" t="s">
        <v>75</v>
      </c>
      <c r="B86" s="195"/>
      <c r="C86" s="195"/>
      <c r="D86" s="195"/>
      <c r="E86" s="195"/>
      <c r="F86" s="195"/>
      <c r="G86" s="16">
        <v>78</v>
      </c>
      <c r="H86" s="52">
        <v>0</v>
      </c>
      <c r="I86" s="52">
        <v>0</v>
      </c>
    </row>
    <row r="87" spans="1:9" ht="12.75" customHeight="1" x14ac:dyDescent="0.2">
      <c r="A87" s="195" t="s">
        <v>76</v>
      </c>
      <c r="B87" s="195"/>
      <c r="C87" s="195"/>
      <c r="D87" s="195"/>
      <c r="E87" s="195"/>
      <c r="F87" s="195"/>
      <c r="G87" s="16">
        <v>79</v>
      </c>
      <c r="H87" s="52">
        <v>0</v>
      </c>
      <c r="I87" s="52">
        <v>0</v>
      </c>
    </row>
    <row r="88" spans="1:9" ht="12.75" customHeight="1" x14ac:dyDescent="0.2">
      <c r="A88" s="195" t="s">
        <v>77</v>
      </c>
      <c r="B88" s="195"/>
      <c r="C88" s="195"/>
      <c r="D88" s="195"/>
      <c r="E88" s="195"/>
      <c r="F88" s="195"/>
      <c r="G88" s="16">
        <v>80</v>
      </c>
      <c r="H88" s="52">
        <v>0</v>
      </c>
      <c r="I88" s="52">
        <v>0</v>
      </c>
    </row>
    <row r="89" spans="1:9" ht="12.75" customHeight="1" x14ac:dyDescent="0.2">
      <c r="A89" s="230" t="s">
        <v>78</v>
      </c>
      <c r="B89" s="230"/>
      <c r="C89" s="230"/>
      <c r="D89" s="230"/>
      <c r="E89" s="230"/>
      <c r="F89" s="230"/>
      <c r="G89" s="17">
        <v>81</v>
      </c>
      <c r="H89" s="53">
        <f>H90-H91</f>
        <v>-369208977</v>
      </c>
      <c r="I89" s="53">
        <f>I90-I91</f>
        <v>-365957988</v>
      </c>
    </row>
    <row r="90" spans="1:9" ht="12.75" customHeight="1" x14ac:dyDescent="0.2">
      <c r="A90" s="195" t="s">
        <v>79</v>
      </c>
      <c r="B90" s="195"/>
      <c r="C90" s="195"/>
      <c r="D90" s="195"/>
      <c r="E90" s="195"/>
      <c r="F90" s="195"/>
      <c r="G90" s="16">
        <v>82</v>
      </c>
      <c r="H90" s="52">
        <v>0</v>
      </c>
      <c r="I90" s="52">
        <v>0</v>
      </c>
    </row>
    <row r="91" spans="1:9" ht="12.75" customHeight="1" x14ac:dyDescent="0.2">
      <c r="A91" s="195" t="s">
        <v>80</v>
      </c>
      <c r="B91" s="195"/>
      <c r="C91" s="195"/>
      <c r="D91" s="195"/>
      <c r="E91" s="195"/>
      <c r="F91" s="195"/>
      <c r="G91" s="16">
        <v>83</v>
      </c>
      <c r="H91" s="52">
        <v>369208977</v>
      </c>
      <c r="I91" s="52">
        <v>365957988</v>
      </c>
    </row>
    <row r="92" spans="1:9" ht="12.75" customHeight="1" x14ac:dyDescent="0.2">
      <c r="A92" s="230" t="s">
        <v>81</v>
      </c>
      <c r="B92" s="230"/>
      <c r="C92" s="230"/>
      <c r="D92" s="230"/>
      <c r="E92" s="230"/>
      <c r="F92" s="230"/>
      <c r="G92" s="17">
        <v>84</v>
      </c>
      <c r="H92" s="53">
        <f>H93-H94</f>
        <v>3250989</v>
      </c>
      <c r="I92" s="53">
        <f>I93-I94</f>
        <v>-27516390</v>
      </c>
    </row>
    <row r="93" spans="1:9" ht="12.75" customHeight="1" x14ac:dyDescent="0.2">
      <c r="A93" s="195" t="s">
        <v>82</v>
      </c>
      <c r="B93" s="195"/>
      <c r="C93" s="195"/>
      <c r="D93" s="195"/>
      <c r="E93" s="195"/>
      <c r="F93" s="195"/>
      <c r="G93" s="16">
        <v>85</v>
      </c>
      <c r="H93" s="52">
        <v>3250989</v>
      </c>
      <c r="I93" s="52">
        <v>0</v>
      </c>
    </row>
    <row r="94" spans="1:9" ht="12.75" customHeight="1" x14ac:dyDescent="0.2">
      <c r="A94" s="195" t="s">
        <v>83</v>
      </c>
      <c r="B94" s="195"/>
      <c r="C94" s="195"/>
      <c r="D94" s="195"/>
      <c r="E94" s="195"/>
      <c r="F94" s="195"/>
      <c r="G94" s="16">
        <v>86</v>
      </c>
      <c r="H94" s="52">
        <v>0</v>
      </c>
      <c r="I94" s="52">
        <v>27516390</v>
      </c>
    </row>
    <row r="95" spans="1:9" ht="12.75" customHeight="1" x14ac:dyDescent="0.2">
      <c r="A95" s="200" t="s">
        <v>84</v>
      </c>
      <c r="B95" s="200"/>
      <c r="C95" s="200"/>
      <c r="D95" s="200"/>
      <c r="E95" s="200"/>
      <c r="F95" s="200"/>
      <c r="G95" s="16">
        <v>87</v>
      </c>
      <c r="H95" s="52">
        <v>0</v>
      </c>
      <c r="I95" s="52">
        <v>0</v>
      </c>
    </row>
    <row r="96" spans="1:9" ht="12.75" customHeight="1" x14ac:dyDescent="0.2">
      <c r="A96" s="199" t="s">
        <v>85</v>
      </c>
      <c r="B96" s="199"/>
      <c r="C96" s="199"/>
      <c r="D96" s="199"/>
      <c r="E96" s="199"/>
      <c r="F96" s="199"/>
      <c r="G96" s="17">
        <v>88</v>
      </c>
      <c r="H96" s="53">
        <f>SUM(H97:H102)</f>
        <v>36270122</v>
      </c>
      <c r="I96" s="53">
        <f>SUM(I97:I102)</f>
        <v>33361333</v>
      </c>
    </row>
    <row r="97" spans="1:9" ht="12.75" customHeight="1" x14ac:dyDescent="0.2">
      <c r="A97" s="195" t="s">
        <v>86</v>
      </c>
      <c r="B97" s="195"/>
      <c r="C97" s="195"/>
      <c r="D97" s="195"/>
      <c r="E97" s="195"/>
      <c r="F97" s="195"/>
      <c r="G97" s="16">
        <v>89</v>
      </c>
      <c r="H97" s="52">
        <v>8045583</v>
      </c>
      <c r="I97" s="52">
        <v>6854727</v>
      </c>
    </row>
    <row r="98" spans="1:9" ht="12.75" customHeight="1" x14ac:dyDescent="0.2">
      <c r="A98" s="195" t="s">
        <v>87</v>
      </c>
      <c r="B98" s="195"/>
      <c r="C98" s="195"/>
      <c r="D98" s="195"/>
      <c r="E98" s="195"/>
      <c r="F98" s="195"/>
      <c r="G98" s="16">
        <v>90</v>
      </c>
      <c r="H98" s="52">
        <v>0</v>
      </c>
      <c r="I98" s="52">
        <v>0</v>
      </c>
    </row>
    <row r="99" spans="1:9" ht="12.75" customHeight="1" x14ac:dyDescent="0.2">
      <c r="A99" s="195" t="s">
        <v>88</v>
      </c>
      <c r="B99" s="195"/>
      <c r="C99" s="195"/>
      <c r="D99" s="195"/>
      <c r="E99" s="195"/>
      <c r="F99" s="195"/>
      <c r="G99" s="16">
        <v>91</v>
      </c>
      <c r="H99" s="52">
        <v>28224539</v>
      </c>
      <c r="I99" s="52">
        <v>24279514</v>
      </c>
    </row>
    <row r="100" spans="1:9" ht="12.75" customHeight="1" x14ac:dyDescent="0.2">
      <c r="A100" s="195" t="s">
        <v>89</v>
      </c>
      <c r="B100" s="195"/>
      <c r="C100" s="195"/>
      <c r="D100" s="195"/>
      <c r="E100" s="195"/>
      <c r="F100" s="195"/>
      <c r="G100" s="16">
        <v>92</v>
      </c>
      <c r="H100" s="52">
        <v>0</v>
      </c>
      <c r="I100" s="52">
        <v>0</v>
      </c>
    </row>
    <row r="101" spans="1:9" ht="12.75" customHeight="1" x14ac:dyDescent="0.2">
      <c r="A101" s="195" t="s">
        <v>90</v>
      </c>
      <c r="B101" s="195"/>
      <c r="C101" s="195"/>
      <c r="D101" s="195"/>
      <c r="E101" s="195"/>
      <c r="F101" s="195"/>
      <c r="G101" s="16">
        <v>93</v>
      </c>
      <c r="H101" s="52">
        <v>0</v>
      </c>
      <c r="I101" s="52">
        <v>0</v>
      </c>
    </row>
    <row r="102" spans="1:9" ht="12.75" customHeight="1" x14ac:dyDescent="0.2">
      <c r="A102" s="195" t="s">
        <v>91</v>
      </c>
      <c r="B102" s="195"/>
      <c r="C102" s="195"/>
      <c r="D102" s="195"/>
      <c r="E102" s="195"/>
      <c r="F102" s="195"/>
      <c r="G102" s="16">
        <v>94</v>
      </c>
      <c r="H102" s="52">
        <v>0</v>
      </c>
      <c r="I102" s="52">
        <v>2227092</v>
      </c>
    </row>
    <row r="103" spans="1:9" ht="12.75" customHeight="1" x14ac:dyDescent="0.2">
      <c r="A103" s="199" t="s">
        <v>92</v>
      </c>
      <c r="B103" s="199"/>
      <c r="C103" s="199"/>
      <c r="D103" s="199"/>
      <c r="E103" s="199"/>
      <c r="F103" s="199"/>
      <c r="G103" s="17">
        <v>95</v>
      </c>
      <c r="H103" s="53">
        <f>SUM(H104:H114)</f>
        <v>376594146</v>
      </c>
      <c r="I103" s="53">
        <f>SUM(I104:I114)</f>
        <v>285300252</v>
      </c>
    </row>
    <row r="104" spans="1:9" ht="12.75" customHeight="1" x14ac:dyDescent="0.2">
      <c r="A104" s="195" t="s">
        <v>93</v>
      </c>
      <c r="B104" s="195"/>
      <c r="C104" s="195"/>
      <c r="D104" s="195"/>
      <c r="E104" s="195"/>
      <c r="F104" s="195"/>
      <c r="G104" s="16">
        <v>96</v>
      </c>
      <c r="H104" s="52">
        <v>0</v>
      </c>
      <c r="I104" s="52">
        <v>0</v>
      </c>
    </row>
    <row r="105" spans="1:9" ht="12.75" customHeight="1" x14ac:dyDescent="0.2">
      <c r="A105" s="195" t="s">
        <v>94</v>
      </c>
      <c r="B105" s="195"/>
      <c r="C105" s="195"/>
      <c r="D105" s="195"/>
      <c r="E105" s="195"/>
      <c r="F105" s="195"/>
      <c r="G105" s="16">
        <v>97</v>
      </c>
      <c r="H105" s="52">
        <v>0</v>
      </c>
      <c r="I105" s="52">
        <v>0</v>
      </c>
    </row>
    <row r="106" spans="1:9" ht="12.75" customHeight="1" x14ac:dyDescent="0.2">
      <c r="A106" s="195" t="s">
        <v>95</v>
      </c>
      <c r="B106" s="195"/>
      <c r="C106" s="195"/>
      <c r="D106" s="195"/>
      <c r="E106" s="195"/>
      <c r="F106" s="195"/>
      <c r="G106" s="16">
        <v>98</v>
      </c>
      <c r="H106" s="52">
        <v>0</v>
      </c>
      <c r="I106" s="52">
        <v>0</v>
      </c>
    </row>
    <row r="107" spans="1:9" ht="22.15" customHeight="1" x14ac:dyDescent="0.2">
      <c r="A107" s="195" t="s">
        <v>96</v>
      </c>
      <c r="B107" s="195"/>
      <c r="C107" s="195"/>
      <c r="D107" s="195"/>
      <c r="E107" s="195"/>
      <c r="F107" s="195"/>
      <c r="G107" s="16">
        <v>99</v>
      </c>
      <c r="H107" s="52">
        <v>0</v>
      </c>
      <c r="I107" s="52">
        <v>0</v>
      </c>
    </row>
    <row r="108" spans="1:9" ht="12.75" customHeight="1" x14ac:dyDescent="0.2">
      <c r="A108" s="195" t="s">
        <v>97</v>
      </c>
      <c r="B108" s="195"/>
      <c r="C108" s="195"/>
      <c r="D108" s="195"/>
      <c r="E108" s="195"/>
      <c r="F108" s="195"/>
      <c r="G108" s="16">
        <v>100</v>
      </c>
      <c r="H108" s="52">
        <v>0</v>
      </c>
      <c r="I108" s="52">
        <v>0</v>
      </c>
    </row>
    <row r="109" spans="1:9" ht="12.75" customHeight="1" x14ac:dyDescent="0.2">
      <c r="A109" s="195" t="s">
        <v>98</v>
      </c>
      <c r="B109" s="195"/>
      <c r="C109" s="195"/>
      <c r="D109" s="195"/>
      <c r="E109" s="195"/>
      <c r="F109" s="195"/>
      <c r="G109" s="16">
        <v>101</v>
      </c>
      <c r="H109" s="52">
        <v>322283118</v>
      </c>
      <c r="I109" s="52">
        <v>231261229</v>
      </c>
    </row>
    <row r="110" spans="1:9" ht="12.75" customHeight="1" x14ac:dyDescent="0.2">
      <c r="A110" s="195" t="s">
        <v>99</v>
      </c>
      <c r="B110" s="195"/>
      <c r="C110" s="195"/>
      <c r="D110" s="195"/>
      <c r="E110" s="195"/>
      <c r="F110" s="195"/>
      <c r="G110" s="16">
        <v>102</v>
      </c>
      <c r="H110" s="52">
        <v>0</v>
      </c>
      <c r="I110" s="52">
        <v>0</v>
      </c>
    </row>
    <row r="111" spans="1:9" ht="12.75" customHeight="1" x14ac:dyDescent="0.2">
      <c r="A111" s="195" t="s">
        <v>100</v>
      </c>
      <c r="B111" s="195"/>
      <c r="C111" s="195"/>
      <c r="D111" s="195"/>
      <c r="E111" s="195"/>
      <c r="F111" s="195"/>
      <c r="G111" s="16">
        <v>103</v>
      </c>
      <c r="H111" s="52">
        <v>239847</v>
      </c>
      <c r="I111" s="52">
        <v>1094</v>
      </c>
    </row>
    <row r="112" spans="1:9" ht="12.75" customHeight="1" x14ac:dyDescent="0.2">
      <c r="A112" s="195" t="s">
        <v>101</v>
      </c>
      <c r="B112" s="195"/>
      <c r="C112" s="195"/>
      <c r="D112" s="195"/>
      <c r="E112" s="195"/>
      <c r="F112" s="195"/>
      <c r="G112" s="16">
        <v>104</v>
      </c>
      <c r="H112" s="52">
        <v>45135503</v>
      </c>
      <c r="I112" s="52">
        <v>45102251</v>
      </c>
    </row>
    <row r="113" spans="1:9" ht="12.75" customHeight="1" x14ac:dyDescent="0.2">
      <c r="A113" s="195" t="s">
        <v>102</v>
      </c>
      <c r="B113" s="195"/>
      <c r="C113" s="195"/>
      <c r="D113" s="195"/>
      <c r="E113" s="195"/>
      <c r="F113" s="195"/>
      <c r="G113" s="16">
        <v>105</v>
      </c>
      <c r="H113" s="52">
        <v>0</v>
      </c>
      <c r="I113" s="52">
        <v>0</v>
      </c>
    </row>
    <row r="114" spans="1:9" ht="12.75" customHeight="1" x14ac:dyDescent="0.2">
      <c r="A114" s="195" t="s">
        <v>103</v>
      </c>
      <c r="B114" s="195"/>
      <c r="C114" s="195"/>
      <c r="D114" s="195"/>
      <c r="E114" s="195"/>
      <c r="F114" s="195"/>
      <c r="G114" s="16">
        <v>106</v>
      </c>
      <c r="H114" s="52">
        <v>8935678</v>
      </c>
      <c r="I114" s="52">
        <v>8935678</v>
      </c>
    </row>
    <row r="115" spans="1:9" ht="12.75" customHeight="1" x14ac:dyDescent="0.2">
      <c r="A115" s="199" t="s">
        <v>104</v>
      </c>
      <c r="B115" s="199"/>
      <c r="C115" s="199"/>
      <c r="D115" s="199"/>
      <c r="E115" s="199"/>
      <c r="F115" s="199"/>
      <c r="G115" s="17">
        <v>107</v>
      </c>
      <c r="H115" s="53">
        <f>SUM(H116:H129)</f>
        <v>437706562</v>
      </c>
      <c r="I115" s="53">
        <f>SUM(I116:I129)</f>
        <v>505811255</v>
      </c>
    </row>
    <row r="116" spans="1:9" ht="12.75" customHeight="1" x14ac:dyDescent="0.2">
      <c r="A116" s="195" t="s">
        <v>93</v>
      </c>
      <c r="B116" s="195"/>
      <c r="C116" s="195"/>
      <c r="D116" s="195"/>
      <c r="E116" s="195"/>
      <c r="F116" s="195"/>
      <c r="G116" s="16">
        <v>108</v>
      </c>
      <c r="H116" s="52">
        <v>0</v>
      </c>
      <c r="I116" s="52">
        <v>0</v>
      </c>
    </row>
    <row r="117" spans="1:9" ht="12.75" customHeight="1" x14ac:dyDescent="0.2">
      <c r="A117" s="195" t="s">
        <v>94</v>
      </c>
      <c r="B117" s="195"/>
      <c r="C117" s="195"/>
      <c r="D117" s="195"/>
      <c r="E117" s="195"/>
      <c r="F117" s="195"/>
      <c r="G117" s="16">
        <v>109</v>
      </c>
      <c r="H117" s="52">
        <v>0</v>
      </c>
      <c r="I117" s="52">
        <v>0</v>
      </c>
    </row>
    <row r="118" spans="1:9" ht="12.75" customHeight="1" x14ac:dyDescent="0.2">
      <c r="A118" s="195" t="s">
        <v>95</v>
      </c>
      <c r="B118" s="195"/>
      <c r="C118" s="195"/>
      <c r="D118" s="195"/>
      <c r="E118" s="195"/>
      <c r="F118" s="195"/>
      <c r="G118" s="16">
        <v>110</v>
      </c>
      <c r="H118" s="52">
        <v>0</v>
      </c>
      <c r="I118" s="52">
        <v>0</v>
      </c>
    </row>
    <row r="119" spans="1:9" ht="25.9" customHeight="1" x14ac:dyDescent="0.2">
      <c r="A119" s="195" t="s">
        <v>96</v>
      </c>
      <c r="B119" s="195"/>
      <c r="C119" s="195"/>
      <c r="D119" s="195"/>
      <c r="E119" s="195"/>
      <c r="F119" s="195"/>
      <c r="G119" s="16">
        <v>111</v>
      </c>
      <c r="H119" s="52">
        <v>0</v>
      </c>
      <c r="I119" s="52">
        <v>0</v>
      </c>
    </row>
    <row r="120" spans="1:9" ht="12.75" customHeight="1" x14ac:dyDescent="0.2">
      <c r="A120" s="195" t="s">
        <v>97</v>
      </c>
      <c r="B120" s="195"/>
      <c r="C120" s="195"/>
      <c r="D120" s="195"/>
      <c r="E120" s="195"/>
      <c r="F120" s="195"/>
      <c r="G120" s="16">
        <v>112</v>
      </c>
      <c r="H120" s="52">
        <v>0</v>
      </c>
      <c r="I120" s="52">
        <v>0</v>
      </c>
    </row>
    <row r="121" spans="1:9" ht="12.75" customHeight="1" x14ac:dyDescent="0.2">
      <c r="A121" s="195" t="s">
        <v>98</v>
      </c>
      <c r="B121" s="195"/>
      <c r="C121" s="195"/>
      <c r="D121" s="195"/>
      <c r="E121" s="195"/>
      <c r="F121" s="195"/>
      <c r="G121" s="16">
        <v>113</v>
      </c>
      <c r="H121" s="52">
        <v>69977525</v>
      </c>
      <c r="I121" s="52">
        <v>76224886</v>
      </c>
    </row>
    <row r="122" spans="1:9" ht="12.75" customHeight="1" x14ac:dyDescent="0.2">
      <c r="A122" s="195" t="s">
        <v>99</v>
      </c>
      <c r="B122" s="195"/>
      <c r="C122" s="195"/>
      <c r="D122" s="195"/>
      <c r="E122" s="195"/>
      <c r="F122" s="195"/>
      <c r="G122" s="16">
        <v>114</v>
      </c>
      <c r="H122" s="52">
        <v>30908672</v>
      </c>
      <c r="I122" s="52">
        <v>96364935</v>
      </c>
    </row>
    <row r="123" spans="1:9" ht="12.75" customHeight="1" x14ac:dyDescent="0.2">
      <c r="A123" s="195" t="s">
        <v>100</v>
      </c>
      <c r="B123" s="195"/>
      <c r="C123" s="195"/>
      <c r="D123" s="195"/>
      <c r="E123" s="195"/>
      <c r="F123" s="195"/>
      <c r="G123" s="16">
        <v>115</v>
      </c>
      <c r="H123" s="52">
        <v>221594808</v>
      </c>
      <c r="I123" s="52">
        <v>171344983</v>
      </c>
    </row>
    <row r="124" spans="1:9" x14ac:dyDescent="0.2">
      <c r="A124" s="195" t="s">
        <v>101</v>
      </c>
      <c r="B124" s="195"/>
      <c r="C124" s="195"/>
      <c r="D124" s="195"/>
      <c r="E124" s="195"/>
      <c r="F124" s="195"/>
      <c r="G124" s="16">
        <v>116</v>
      </c>
      <c r="H124" s="52">
        <v>1250921</v>
      </c>
      <c r="I124" s="52">
        <v>1306512</v>
      </c>
    </row>
    <row r="125" spans="1:9" x14ac:dyDescent="0.2">
      <c r="A125" s="195" t="s">
        <v>105</v>
      </c>
      <c r="B125" s="195"/>
      <c r="C125" s="195"/>
      <c r="D125" s="195"/>
      <c r="E125" s="195"/>
      <c r="F125" s="195"/>
      <c r="G125" s="16">
        <v>117</v>
      </c>
      <c r="H125" s="52">
        <v>36424873</v>
      </c>
      <c r="I125" s="52">
        <v>37238701</v>
      </c>
    </row>
    <row r="126" spans="1:9" x14ac:dyDescent="0.2">
      <c r="A126" s="195" t="s">
        <v>106</v>
      </c>
      <c r="B126" s="195"/>
      <c r="C126" s="195"/>
      <c r="D126" s="195"/>
      <c r="E126" s="195"/>
      <c r="F126" s="195"/>
      <c r="G126" s="16">
        <v>118</v>
      </c>
      <c r="H126" s="52">
        <v>61756754</v>
      </c>
      <c r="I126" s="52">
        <v>52086476</v>
      </c>
    </row>
    <row r="127" spans="1:9" x14ac:dyDescent="0.2">
      <c r="A127" s="195" t="s">
        <v>107</v>
      </c>
      <c r="B127" s="195"/>
      <c r="C127" s="195"/>
      <c r="D127" s="195"/>
      <c r="E127" s="195"/>
      <c r="F127" s="195"/>
      <c r="G127" s="16">
        <v>119</v>
      </c>
      <c r="H127" s="52">
        <v>100985</v>
      </c>
      <c r="I127" s="52">
        <v>100985</v>
      </c>
    </row>
    <row r="128" spans="1:9" x14ac:dyDescent="0.2">
      <c r="A128" s="195" t="s">
        <v>108</v>
      </c>
      <c r="B128" s="195"/>
      <c r="C128" s="195"/>
      <c r="D128" s="195"/>
      <c r="E128" s="195"/>
      <c r="F128" s="195"/>
      <c r="G128" s="16">
        <v>120</v>
      </c>
      <c r="H128" s="52">
        <v>0</v>
      </c>
      <c r="I128" s="52">
        <v>39462060</v>
      </c>
    </row>
    <row r="129" spans="1:9" x14ac:dyDescent="0.2">
      <c r="A129" s="195" t="s">
        <v>109</v>
      </c>
      <c r="B129" s="195"/>
      <c r="C129" s="195"/>
      <c r="D129" s="195"/>
      <c r="E129" s="195"/>
      <c r="F129" s="195"/>
      <c r="G129" s="16">
        <v>121</v>
      </c>
      <c r="H129" s="52">
        <v>15692024</v>
      </c>
      <c r="I129" s="52">
        <v>31681717</v>
      </c>
    </row>
    <row r="130" spans="1:9" ht="22.15" customHeight="1" x14ac:dyDescent="0.2">
      <c r="A130" s="231" t="s">
        <v>110</v>
      </c>
      <c r="B130" s="231"/>
      <c r="C130" s="231"/>
      <c r="D130" s="231"/>
      <c r="E130" s="231"/>
      <c r="F130" s="231"/>
      <c r="G130" s="16">
        <v>122</v>
      </c>
      <c r="H130" s="52">
        <v>13547524</v>
      </c>
      <c r="I130" s="52">
        <v>43798677</v>
      </c>
    </row>
    <row r="131" spans="1:9" x14ac:dyDescent="0.2">
      <c r="A131" s="199" t="s">
        <v>111</v>
      </c>
      <c r="B131" s="199"/>
      <c r="C131" s="199"/>
      <c r="D131" s="199"/>
      <c r="E131" s="199"/>
      <c r="F131" s="199"/>
      <c r="G131" s="17">
        <v>123</v>
      </c>
      <c r="H131" s="53">
        <f>H75+H96+H103+H115+H130</f>
        <v>946632582</v>
      </c>
      <c r="I131" s="53">
        <f>I75+I96+I103+I115+I130</f>
        <v>923021127</v>
      </c>
    </row>
    <row r="132" spans="1:9" x14ac:dyDescent="0.2">
      <c r="A132" s="232" t="s">
        <v>112</v>
      </c>
      <c r="B132" s="232"/>
      <c r="C132" s="232"/>
      <c r="D132" s="232"/>
      <c r="E132" s="232"/>
      <c r="F132" s="232"/>
      <c r="G132" s="19">
        <v>124</v>
      </c>
      <c r="H132" s="54">
        <v>487526376</v>
      </c>
      <c r="I132" s="54">
        <v>449171244</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79" zoomScaleNormal="100" zoomScaleSheetLayoutView="110" workbookViewId="0">
      <selection activeCell="A75" sqref="A75:I75"/>
    </sheetView>
  </sheetViews>
  <sheetFormatPr defaultRowHeight="12.75" x14ac:dyDescent="0.2"/>
  <cols>
    <col min="1" max="7" width="9.140625" style="11"/>
    <col min="8" max="9" width="18.5703125" style="49"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45" t="s">
        <v>114</v>
      </c>
      <c r="B1" s="208"/>
      <c r="C1" s="208"/>
      <c r="D1" s="208"/>
      <c r="E1" s="208"/>
      <c r="F1" s="208"/>
      <c r="G1" s="208"/>
      <c r="H1" s="208"/>
      <c r="I1" s="208"/>
    </row>
    <row r="2" spans="1:9" x14ac:dyDescent="0.2">
      <c r="A2" s="244" t="s">
        <v>433</v>
      </c>
      <c r="B2" s="210"/>
      <c r="C2" s="210"/>
      <c r="D2" s="210"/>
      <c r="E2" s="210"/>
      <c r="F2" s="210"/>
      <c r="G2" s="210"/>
      <c r="H2" s="210"/>
      <c r="I2" s="210"/>
    </row>
    <row r="3" spans="1:9" x14ac:dyDescent="0.2">
      <c r="A3" s="256" t="s">
        <v>361</v>
      </c>
      <c r="B3" s="257"/>
      <c r="C3" s="257"/>
      <c r="D3" s="257"/>
      <c r="E3" s="257"/>
      <c r="F3" s="257"/>
      <c r="G3" s="257"/>
      <c r="H3" s="257"/>
      <c r="I3" s="257"/>
    </row>
    <row r="4" spans="1:9" x14ac:dyDescent="0.2">
      <c r="A4" s="243" t="s">
        <v>464</v>
      </c>
      <c r="B4" s="214"/>
      <c r="C4" s="214"/>
      <c r="D4" s="214"/>
      <c r="E4" s="214"/>
      <c r="F4" s="214"/>
      <c r="G4" s="214"/>
      <c r="H4" s="214"/>
      <c r="I4" s="215"/>
    </row>
    <row r="5" spans="1:9" ht="24" thickBot="1" x14ac:dyDescent="0.25">
      <c r="A5" s="241" t="s">
        <v>2</v>
      </c>
      <c r="B5" s="220"/>
      <c r="C5" s="220"/>
      <c r="D5" s="220"/>
      <c r="E5" s="220"/>
      <c r="F5" s="221"/>
      <c r="G5" s="12" t="s">
        <v>115</v>
      </c>
      <c r="H5" s="41" t="s">
        <v>377</v>
      </c>
      <c r="I5" s="41" t="s">
        <v>353</v>
      </c>
    </row>
    <row r="6" spans="1:9" x14ac:dyDescent="0.2">
      <c r="A6" s="242">
        <v>1</v>
      </c>
      <c r="B6" s="217"/>
      <c r="C6" s="217"/>
      <c r="D6" s="217"/>
      <c r="E6" s="217"/>
      <c r="F6" s="218"/>
      <c r="G6" s="14">
        <v>2</v>
      </c>
      <c r="H6" s="20">
        <v>3</v>
      </c>
      <c r="I6" s="20">
        <v>4</v>
      </c>
    </row>
    <row r="7" spans="1:9" x14ac:dyDescent="0.2">
      <c r="A7" s="254" t="s">
        <v>128</v>
      </c>
      <c r="B7" s="254"/>
      <c r="C7" s="254"/>
      <c r="D7" s="254"/>
      <c r="E7" s="254"/>
      <c r="F7" s="254"/>
      <c r="G7" s="24">
        <v>125</v>
      </c>
      <c r="H7" s="57">
        <f>SUM(H8:H12)</f>
        <v>1211555541</v>
      </c>
      <c r="I7" s="57">
        <f>SUM(I8:I12)</f>
        <v>1289656170</v>
      </c>
    </row>
    <row r="8" spans="1:9" x14ac:dyDescent="0.2">
      <c r="A8" s="195" t="s">
        <v>129</v>
      </c>
      <c r="B8" s="195"/>
      <c r="C8" s="195"/>
      <c r="D8" s="195"/>
      <c r="E8" s="195"/>
      <c r="F8" s="195"/>
      <c r="G8" s="16">
        <v>126</v>
      </c>
      <c r="H8" s="52">
        <v>0</v>
      </c>
      <c r="I8" s="52">
        <v>0</v>
      </c>
    </row>
    <row r="9" spans="1:9" x14ac:dyDescent="0.2">
      <c r="A9" s="195" t="s">
        <v>130</v>
      </c>
      <c r="B9" s="195"/>
      <c r="C9" s="195"/>
      <c r="D9" s="195"/>
      <c r="E9" s="195"/>
      <c r="F9" s="195"/>
      <c r="G9" s="16">
        <v>127</v>
      </c>
      <c r="H9" s="52">
        <v>1182645076</v>
      </c>
      <c r="I9" s="52">
        <v>1258610548</v>
      </c>
    </row>
    <row r="10" spans="1:9" x14ac:dyDescent="0.2">
      <c r="A10" s="195" t="s">
        <v>131</v>
      </c>
      <c r="B10" s="195"/>
      <c r="C10" s="195"/>
      <c r="D10" s="195"/>
      <c r="E10" s="195"/>
      <c r="F10" s="195"/>
      <c r="G10" s="16">
        <v>128</v>
      </c>
      <c r="H10" s="52">
        <v>0</v>
      </c>
      <c r="I10" s="52">
        <v>0</v>
      </c>
    </row>
    <row r="11" spans="1:9" x14ac:dyDescent="0.2">
      <c r="A11" s="195" t="s">
        <v>132</v>
      </c>
      <c r="B11" s="195"/>
      <c r="C11" s="195"/>
      <c r="D11" s="195"/>
      <c r="E11" s="195"/>
      <c r="F11" s="195"/>
      <c r="G11" s="16">
        <v>129</v>
      </c>
      <c r="H11" s="52">
        <v>0</v>
      </c>
      <c r="I11" s="52">
        <v>0</v>
      </c>
    </row>
    <row r="12" spans="1:9" x14ac:dyDescent="0.2">
      <c r="A12" s="195" t="s">
        <v>133</v>
      </c>
      <c r="B12" s="195"/>
      <c r="C12" s="195"/>
      <c r="D12" s="195"/>
      <c r="E12" s="195"/>
      <c r="F12" s="195"/>
      <c r="G12" s="16">
        <v>130</v>
      </c>
      <c r="H12" s="52">
        <v>28910465</v>
      </c>
      <c r="I12" s="52">
        <v>31045622</v>
      </c>
    </row>
    <row r="13" spans="1:9" x14ac:dyDescent="0.2">
      <c r="A13" s="199" t="s">
        <v>134</v>
      </c>
      <c r="B13" s="199"/>
      <c r="C13" s="199"/>
      <c r="D13" s="199"/>
      <c r="E13" s="199"/>
      <c r="F13" s="199"/>
      <c r="G13" s="17">
        <v>131</v>
      </c>
      <c r="H13" s="53">
        <f>H14+H15+H19+H23+H24+H25+H28+H35</f>
        <v>1218522424</v>
      </c>
      <c r="I13" s="53">
        <f>I14+I15+I19+I23+I24+I25+I28+I35</f>
        <v>1239759478</v>
      </c>
    </row>
    <row r="14" spans="1:9" x14ac:dyDescent="0.2">
      <c r="A14" s="195" t="s">
        <v>116</v>
      </c>
      <c r="B14" s="195"/>
      <c r="C14" s="195"/>
      <c r="D14" s="195"/>
      <c r="E14" s="195"/>
      <c r="F14" s="195"/>
      <c r="G14" s="16">
        <v>132</v>
      </c>
      <c r="H14" s="52">
        <v>-1696616</v>
      </c>
      <c r="I14" s="52">
        <v>878108</v>
      </c>
    </row>
    <row r="15" spans="1:9" x14ac:dyDescent="0.2">
      <c r="A15" s="255" t="s">
        <v>135</v>
      </c>
      <c r="B15" s="255"/>
      <c r="C15" s="255"/>
      <c r="D15" s="255"/>
      <c r="E15" s="255"/>
      <c r="F15" s="255"/>
      <c r="G15" s="17">
        <v>133</v>
      </c>
      <c r="H15" s="53">
        <f>SUM(H16:H18)</f>
        <v>746238133</v>
      </c>
      <c r="I15" s="53">
        <f>SUM(I16:I18)</f>
        <v>762772496</v>
      </c>
    </row>
    <row r="16" spans="1:9" x14ac:dyDescent="0.2">
      <c r="A16" s="246" t="s">
        <v>136</v>
      </c>
      <c r="B16" s="246"/>
      <c r="C16" s="246"/>
      <c r="D16" s="246"/>
      <c r="E16" s="246"/>
      <c r="F16" s="246"/>
      <c r="G16" s="16">
        <v>134</v>
      </c>
      <c r="H16" s="52">
        <v>292308499</v>
      </c>
      <c r="I16" s="52">
        <v>343626493</v>
      </c>
    </row>
    <row r="17" spans="1:9" x14ac:dyDescent="0.2">
      <c r="A17" s="246" t="s">
        <v>137</v>
      </c>
      <c r="B17" s="246"/>
      <c r="C17" s="246"/>
      <c r="D17" s="246"/>
      <c r="E17" s="246"/>
      <c r="F17" s="246"/>
      <c r="G17" s="16">
        <v>135</v>
      </c>
      <c r="H17" s="52">
        <v>96901292</v>
      </c>
      <c r="I17" s="52">
        <v>55345382</v>
      </c>
    </row>
    <row r="18" spans="1:9" x14ac:dyDescent="0.2">
      <c r="A18" s="246" t="s">
        <v>138</v>
      </c>
      <c r="B18" s="246"/>
      <c r="C18" s="246"/>
      <c r="D18" s="246"/>
      <c r="E18" s="246"/>
      <c r="F18" s="246"/>
      <c r="G18" s="16">
        <v>136</v>
      </c>
      <c r="H18" s="52">
        <v>357028342</v>
      </c>
      <c r="I18" s="52">
        <v>363800621</v>
      </c>
    </row>
    <row r="19" spans="1:9" x14ac:dyDescent="0.2">
      <c r="A19" s="255" t="s">
        <v>139</v>
      </c>
      <c r="B19" s="255"/>
      <c r="C19" s="255"/>
      <c r="D19" s="255"/>
      <c r="E19" s="255"/>
      <c r="F19" s="255"/>
      <c r="G19" s="17">
        <v>137</v>
      </c>
      <c r="H19" s="53">
        <f>SUM(H20:H22)</f>
        <v>289978517</v>
      </c>
      <c r="I19" s="53">
        <f>SUM(I20:I22)</f>
        <v>304058481</v>
      </c>
    </row>
    <row r="20" spans="1:9" x14ac:dyDescent="0.2">
      <c r="A20" s="246" t="s">
        <v>117</v>
      </c>
      <c r="B20" s="246"/>
      <c r="C20" s="246"/>
      <c r="D20" s="246"/>
      <c r="E20" s="246"/>
      <c r="F20" s="246"/>
      <c r="G20" s="16">
        <v>138</v>
      </c>
      <c r="H20" s="52">
        <v>221582625</v>
      </c>
      <c r="I20" s="52">
        <v>237581864</v>
      </c>
    </row>
    <row r="21" spans="1:9" x14ac:dyDescent="0.2">
      <c r="A21" s="246" t="s">
        <v>118</v>
      </c>
      <c r="B21" s="246"/>
      <c r="C21" s="246"/>
      <c r="D21" s="246"/>
      <c r="E21" s="246"/>
      <c r="F21" s="246"/>
      <c r="G21" s="16">
        <v>139</v>
      </c>
      <c r="H21" s="52">
        <v>42333322</v>
      </c>
      <c r="I21" s="52">
        <v>38948821</v>
      </c>
    </row>
    <row r="22" spans="1:9" x14ac:dyDescent="0.2">
      <c r="A22" s="246" t="s">
        <v>119</v>
      </c>
      <c r="B22" s="246"/>
      <c r="C22" s="246"/>
      <c r="D22" s="246"/>
      <c r="E22" s="246"/>
      <c r="F22" s="246"/>
      <c r="G22" s="16">
        <v>140</v>
      </c>
      <c r="H22" s="52">
        <v>26062570</v>
      </c>
      <c r="I22" s="52">
        <v>27527796</v>
      </c>
    </row>
    <row r="23" spans="1:9" x14ac:dyDescent="0.2">
      <c r="A23" s="195" t="s">
        <v>120</v>
      </c>
      <c r="B23" s="195"/>
      <c r="C23" s="195"/>
      <c r="D23" s="195"/>
      <c r="E23" s="195"/>
      <c r="F23" s="195"/>
      <c r="G23" s="16">
        <v>141</v>
      </c>
      <c r="H23" s="52">
        <v>30999423</v>
      </c>
      <c r="I23" s="52">
        <v>27807501</v>
      </c>
    </row>
    <row r="24" spans="1:9" x14ac:dyDescent="0.2">
      <c r="A24" s="195" t="s">
        <v>121</v>
      </c>
      <c r="B24" s="195"/>
      <c r="C24" s="195"/>
      <c r="D24" s="195"/>
      <c r="E24" s="195"/>
      <c r="F24" s="195"/>
      <c r="G24" s="16">
        <v>142</v>
      </c>
      <c r="H24" s="52">
        <v>32326181</v>
      </c>
      <c r="I24" s="52">
        <v>31519305</v>
      </c>
    </row>
    <row r="25" spans="1:9" x14ac:dyDescent="0.2">
      <c r="A25" s="255" t="s">
        <v>140</v>
      </c>
      <c r="B25" s="255"/>
      <c r="C25" s="255"/>
      <c r="D25" s="255"/>
      <c r="E25" s="255"/>
      <c r="F25" s="255"/>
      <c r="G25" s="17">
        <v>143</v>
      </c>
      <c r="H25" s="53">
        <f>H26+H27</f>
        <v>7728978</v>
      </c>
      <c r="I25" s="53">
        <f>I26+I27</f>
        <v>1584639</v>
      </c>
    </row>
    <row r="26" spans="1:9" x14ac:dyDescent="0.2">
      <c r="A26" s="246" t="s">
        <v>141</v>
      </c>
      <c r="B26" s="246"/>
      <c r="C26" s="246"/>
      <c r="D26" s="246"/>
      <c r="E26" s="246"/>
      <c r="F26" s="246"/>
      <c r="G26" s="16">
        <v>144</v>
      </c>
      <c r="H26" s="52">
        <v>0</v>
      </c>
      <c r="I26" s="52">
        <v>0</v>
      </c>
    </row>
    <row r="27" spans="1:9" x14ac:dyDescent="0.2">
      <c r="A27" s="246" t="s">
        <v>142</v>
      </c>
      <c r="B27" s="246"/>
      <c r="C27" s="246"/>
      <c r="D27" s="246"/>
      <c r="E27" s="246"/>
      <c r="F27" s="246"/>
      <c r="G27" s="16">
        <v>145</v>
      </c>
      <c r="H27" s="52">
        <v>7728978</v>
      </c>
      <c r="I27" s="52">
        <v>1584639</v>
      </c>
    </row>
    <row r="28" spans="1:9" x14ac:dyDescent="0.2">
      <c r="A28" s="255" t="s">
        <v>143</v>
      </c>
      <c r="B28" s="255"/>
      <c r="C28" s="255"/>
      <c r="D28" s="255"/>
      <c r="E28" s="255"/>
      <c r="F28" s="255"/>
      <c r="G28" s="17">
        <v>146</v>
      </c>
      <c r="H28" s="53">
        <f>SUM(H29:H34)</f>
        <v>10999211</v>
      </c>
      <c r="I28" s="53">
        <f>SUM(I29:I34)</f>
        <v>3303202</v>
      </c>
    </row>
    <row r="29" spans="1:9" x14ac:dyDescent="0.2">
      <c r="A29" s="246" t="s">
        <v>144</v>
      </c>
      <c r="B29" s="246"/>
      <c r="C29" s="246"/>
      <c r="D29" s="246"/>
      <c r="E29" s="246"/>
      <c r="F29" s="246"/>
      <c r="G29" s="16">
        <v>147</v>
      </c>
      <c r="H29" s="52">
        <v>0</v>
      </c>
      <c r="I29" s="52">
        <v>0</v>
      </c>
    </row>
    <row r="30" spans="1:9" x14ac:dyDescent="0.2">
      <c r="A30" s="246" t="s">
        <v>145</v>
      </c>
      <c r="B30" s="246"/>
      <c r="C30" s="246"/>
      <c r="D30" s="246"/>
      <c r="E30" s="246"/>
      <c r="F30" s="246"/>
      <c r="G30" s="16">
        <v>148</v>
      </c>
      <c r="H30" s="52">
        <v>0</v>
      </c>
      <c r="I30" s="52">
        <v>0</v>
      </c>
    </row>
    <row r="31" spans="1:9" x14ac:dyDescent="0.2">
      <c r="A31" s="246" t="s">
        <v>146</v>
      </c>
      <c r="B31" s="246"/>
      <c r="C31" s="246"/>
      <c r="D31" s="246"/>
      <c r="E31" s="246"/>
      <c r="F31" s="246"/>
      <c r="G31" s="16">
        <v>149</v>
      </c>
      <c r="H31" s="52">
        <v>10999211</v>
      </c>
      <c r="I31" s="52">
        <v>3303202</v>
      </c>
    </row>
    <row r="32" spans="1:9" x14ac:dyDescent="0.2">
      <c r="A32" s="246" t="s">
        <v>147</v>
      </c>
      <c r="B32" s="246"/>
      <c r="C32" s="246"/>
      <c r="D32" s="246"/>
      <c r="E32" s="246"/>
      <c r="F32" s="246"/>
      <c r="G32" s="16">
        <v>150</v>
      </c>
      <c r="H32" s="52">
        <v>0</v>
      </c>
      <c r="I32" s="52">
        <v>0</v>
      </c>
    </row>
    <row r="33" spans="1:9" x14ac:dyDescent="0.2">
      <c r="A33" s="246" t="s">
        <v>148</v>
      </c>
      <c r="B33" s="246"/>
      <c r="C33" s="246"/>
      <c r="D33" s="246"/>
      <c r="E33" s="246"/>
      <c r="F33" s="246"/>
      <c r="G33" s="16">
        <v>151</v>
      </c>
      <c r="H33" s="52">
        <v>0</v>
      </c>
      <c r="I33" s="52">
        <v>0</v>
      </c>
    </row>
    <row r="34" spans="1:9" x14ac:dyDescent="0.2">
      <c r="A34" s="246" t="s">
        <v>149</v>
      </c>
      <c r="B34" s="246"/>
      <c r="C34" s="246"/>
      <c r="D34" s="246"/>
      <c r="E34" s="246"/>
      <c r="F34" s="246"/>
      <c r="G34" s="16">
        <v>152</v>
      </c>
      <c r="H34" s="52">
        <v>0</v>
      </c>
      <c r="I34" s="52">
        <v>0</v>
      </c>
    </row>
    <row r="35" spans="1:9" x14ac:dyDescent="0.2">
      <c r="A35" s="195" t="s">
        <v>122</v>
      </c>
      <c r="B35" s="195"/>
      <c r="C35" s="195"/>
      <c r="D35" s="195"/>
      <c r="E35" s="195"/>
      <c r="F35" s="195"/>
      <c r="G35" s="16">
        <v>153</v>
      </c>
      <c r="H35" s="52">
        <v>101948597</v>
      </c>
      <c r="I35" s="52">
        <v>107835746</v>
      </c>
    </row>
    <row r="36" spans="1:9" x14ac:dyDescent="0.2">
      <c r="A36" s="199" t="s">
        <v>150</v>
      </c>
      <c r="B36" s="199"/>
      <c r="C36" s="199"/>
      <c r="D36" s="199"/>
      <c r="E36" s="199"/>
      <c r="F36" s="199"/>
      <c r="G36" s="17">
        <v>154</v>
      </c>
      <c r="H36" s="53">
        <f>SUM(H37:H46)</f>
        <v>78431125</v>
      </c>
      <c r="I36" s="53">
        <f>SUM(I37:I46)</f>
        <v>6056307</v>
      </c>
    </row>
    <row r="37" spans="1:9" x14ac:dyDescent="0.2">
      <c r="A37" s="195" t="s">
        <v>151</v>
      </c>
      <c r="B37" s="195"/>
      <c r="C37" s="195"/>
      <c r="D37" s="195"/>
      <c r="E37" s="195"/>
      <c r="F37" s="195"/>
      <c r="G37" s="16">
        <v>155</v>
      </c>
      <c r="H37" s="52">
        <v>0</v>
      </c>
      <c r="I37" s="52">
        <v>0</v>
      </c>
    </row>
    <row r="38" spans="1:9" ht="25.15" customHeight="1" x14ac:dyDescent="0.2">
      <c r="A38" s="195" t="s">
        <v>152</v>
      </c>
      <c r="B38" s="195"/>
      <c r="C38" s="195"/>
      <c r="D38" s="195"/>
      <c r="E38" s="195"/>
      <c r="F38" s="195"/>
      <c r="G38" s="16">
        <v>156</v>
      </c>
      <c r="H38" s="52">
        <v>0</v>
      </c>
      <c r="I38" s="52">
        <v>0</v>
      </c>
    </row>
    <row r="39" spans="1:9" ht="28.15" customHeight="1" x14ac:dyDescent="0.2">
      <c r="A39" s="195" t="s">
        <v>153</v>
      </c>
      <c r="B39" s="195"/>
      <c r="C39" s="195"/>
      <c r="D39" s="195"/>
      <c r="E39" s="195"/>
      <c r="F39" s="195"/>
      <c r="G39" s="16">
        <v>157</v>
      </c>
      <c r="H39" s="52">
        <v>0</v>
      </c>
      <c r="I39" s="52">
        <v>0</v>
      </c>
    </row>
    <row r="40" spans="1:9" ht="28.15" customHeight="1" x14ac:dyDescent="0.2">
      <c r="A40" s="195" t="s">
        <v>154</v>
      </c>
      <c r="B40" s="195"/>
      <c r="C40" s="195"/>
      <c r="D40" s="195"/>
      <c r="E40" s="195"/>
      <c r="F40" s="195"/>
      <c r="G40" s="16">
        <v>158</v>
      </c>
      <c r="H40" s="52">
        <v>0</v>
      </c>
      <c r="I40" s="52">
        <v>0</v>
      </c>
    </row>
    <row r="41" spans="1:9" ht="22.9" customHeight="1" x14ac:dyDescent="0.2">
      <c r="A41" s="195" t="s">
        <v>155</v>
      </c>
      <c r="B41" s="195"/>
      <c r="C41" s="195"/>
      <c r="D41" s="195"/>
      <c r="E41" s="195"/>
      <c r="F41" s="195"/>
      <c r="G41" s="16">
        <v>159</v>
      </c>
      <c r="H41" s="52">
        <v>0</v>
      </c>
      <c r="I41" s="52">
        <v>0</v>
      </c>
    </row>
    <row r="42" spans="1:9" x14ac:dyDescent="0.2">
      <c r="A42" s="195" t="s">
        <v>156</v>
      </c>
      <c r="B42" s="195"/>
      <c r="C42" s="195"/>
      <c r="D42" s="195"/>
      <c r="E42" s="195"/>
      <c r="F42" s="195"/>
      <c r="G42" s="16">
        <v>160</v>
      </c>
      <c r="H42" s="52">
        <v>0</v>
      </c>
      <c r="I42" s="52">
        <v>0</v>
      </c>
    </row>
    <row r="43" spans="1:9" x14ac:dyDescent="0.2">
      <c r="A43" s="195" t="s">
        <v>157</v>
      </c>
      <c r="B43" s="195"/>
      <c r="C43" s="195"/>
      <c r="D43" s="195"/>
      <c r="E43" s="195"/>
      <c r="F43" s="195"/>
      <c r="G43" s="16">
        <v>161</v>
      </c>
      <c r="H43" s="52">
        <v>1010313</v>
      </c>
      <c r="I43" s="52">
        <v>678983</v>
      </c>
    </row>
    <row r="44" spans="1:9" x14ac:dyDescent="0.2">
      <c r="A44" s="195" t="s">
        <v>158</v>
      </c>
      <c r="B44" s="195"/>
      <c r="C44" s="195"/>
      <c r="D44" s="195"/>
      <c r="E44" s="195"/>
      <c r="F44" s="195"/>
      <c r="G44" s="16">
        <v>162</v>
      </c>
      <c r="H44" s="52">
        <v>10549105</v>
      </c>
      <c r="I44" s="52">
        <v>5377324</v>
      </c>
    </row>
    <row r="45" spans="1:9" x14ac:dyDescent="0.2">
      <c r="A45" s="195" t="s">
        <v>159</v>
      </c>
      <c r="B45" s="195"/>
      <c r="C45" s="195"/>
      <c r="D45" s="195"/>
      <c r="E45" s="195"/>
      <c r="F45" s="195"/>
      <c r="G45" s="16">
        <v>163</v>
      </c>
      <c r="H45" s="52">
        <v>0</v>
      </c>
      <c r="I45" s="52">
        <v>0</v>
      </c>
    </row>
    <row r="46" spans="1:9" x14ac:dyDescent="0.2">
      <c r="A46" s="195" t="s">
        <v>160</v>
      </c>
      <c r="B46" s="195"/>
      <c r="C46" s="195"/>
      <c r="D46" s="195"/>
      <c r="E46" s="195"/>
      <c r="F46" s="195"/>
      <c r="G46" s="16">
        <v>164</v>
      </c>
      <c r="H46" s="52">
        <v>66871707</v>
      </c>
      <c r="I46" s="52">
        <v>0</v>
      </c>
    </row>
    <row r="47" spans="1:9" x14ac:dyDescent="0.2">
      <c r="A47" s="199" t="s">
        <v>161</v>
      </c>
      <c r="B47" s="199"/>
      <c r="C47" s="199"/>
      <c r="D47" s="199"/>
      <c r="E47" s="199"/>
      <c r="F47" s="199"/>
      <c r="G47" s="17">
        <v>165</v>
      </c>
      <c r="H47" s="53">
        <f>SUM(H48:H54)</f>
        <v>54156823</v>
      </c>
      <c r="I47" s="53">
        <f>SUM(I48:I54)</f>
        <v>20163545</v>
      </c>
    </row>
    <row r="48" spans="1:9" ht="23.45" customHeight="1" x14ac:dyDescent="0.2">
      <c r="A48" s="195" t="s">
        <v>162</v>
      </c>
      <c r="B48" s="195"/>
      <c r="C48" s="195"/>
      <c r="D48" s="195"/>
      <c r="E48" s="195"/>
      <c r="F48" s="195"/>
      <c r="G48" s="16">
        <v>166</v>
      </c>
      <c r="H48" s="52">
        <v>0</v>
      </c>
      <c r="I48" s="52">
        <v>0</v>
      </c>
    </row>
    <row r="49" spans="1:9" x14ac:dyDescent="0.2">
      <c r="A49" s="248" t="s">
        <v>163</v>
      </c>
      <c r="B49" s="248"/>
      <c r="C49" s="248"/>
      <c r="D49" s="248"/>
      <c r="E49" s="248"/>
      <c r="F49" s="248"/>
      <c r="G49" s="16">
        <v>167</v>
      </c>
      <c r="H49" s="52">
        <v>0</v>
      </c>
      <c r="I49" s="52">
        <v>0</v>
      </c>
    </row>
    <row r="50" spans="1:9" x14ac:dyDescent="0.2">
      <c r="A50" s="248" t="s">
        <v>164</v>
      </c>
      <c r="B50" s="248"/>
      <c r="C50" s="248"/>
      <c r="D50" s="248"/>
      <c r="E50" s="248"/>
      <c r="F50" s="248"/>
      <c r="G50" s="16">
        <v>168</v>
      </c>
      <c r="H50" s="52">
        <v>15606102</v>
      </c>
      <c r="I50" s="52">
        <v>6337424</v>
      </c>
    </row>
    <row r="51" spans="1:9" x14ac:dyDescent="0.2">
      <c r="A51" s="248" t="s">
        <v>165</v>
      </c>
      <c r="B51" s="248"/>
      <c r="C51" s="248"/>
      <c r="D51" s="248"/>
      <c r="E51" s="248"/>
      <c r="F51" s="248"/>
      <c r="G51" s="16">
        <v>169</v>
      </c>
      <c r="H51" s="52">
        <v>15421197</v>
      </c>
      <c r="I51" s="52">
        <v>12670688</v>
      </c>
    </row>
    <row r="52" spans="1:9" x14ac:dyDescent="0.2">
      <c r="A52" s="248" t="s">
        <v>166</v>
      </c>
      <c r="B52" s="248"/>
      <c r="C52" s="248"/>
      <c r="D52" s="248"/>
      <c r="E52" s="248"/>
      <c r="F52" s="248"/>
      <c r="G52" s="16">
        <v>170</v>
      </c>
      <c r="H52" s="52">
        <v>20479961</v>
      </c>
      <c r="I52" s="52">
        <v>0</v>
      </c>
    </row>
    <row r="53" spans="1:9" x14ac:dyDescent="0.2">
      <c r="A53" s="248" t="s">
        <v>167</v>
      </c>
      <c r="B53" s="248"/>
      <c r="C53" s="248"/>
      <c r="D53" s="248"/>
      <c r="E53" s="248"/>
      <c r="F53" s="248"/>
      <c r="G53" s="16">
        <v>171</v>
      </c>
      <c r="H53" s="52">
        <v>0</v>
      </c>
      <c r="I53" s="52">
        <v>0</v>
      </c>
    </row>
    <row r="54" spans="1:9" x14ac:dyDescent="0.2">
      <c r="A54" s="248" t="s">
        <v>168</v>
      </c>
      <c r="B54" s="248"/>
      <c r="C54" s="248"/>
      <c r="D54" s="248"/>
      <c r="E54" s="248"/>
      <c r="F54" s="248"/>
      <c r="G54" s="16">
        <v>172</v>
      </c>
      <c r="H54" s="52">
        <v>2649563</v>
      </c>
      <c r="I54" s="52">
        <v>1155433</v>
      </c>
    </row>
    <row r="55" spans="1:9" ht="30.6" customHeight="1" x14ac:dyDescent="0.2">
      <c r="A55" s="231" t="s">
        <v>169</v>
      </c>
      <c r="B55" s="231"/>
      <c r="C55" s="231"/>
      <c r="D55" s="231"/>
      <c r="E55" s="231"/>
      <c r="F55" s="231"/>
      <c r="G55" s="16">
        <v>173</v>
      </c>
      <c r="H55" s="52">
        <v>0</v>
      </c>
      <c r="I55" s="52">
        <v>0</v>
      </c>
    </row>
    <row r="56" spans="1:9" x14ac:dyDescent="0.2">
      <c r="A56" s="231" t="s">
        <v>170</v>
      </c>
      <c r="B56" s="231"/>
      <c r="C56" s="231"/>
      <c r="D56" s="231"/>
      <c r="E56" s="231"/>
      <c r="F56" s="231"/>
      <c r="G56" s="16">
        <v>174</v>
      </c>
      <c r="H56" s="52">
        <v>0</v>
      </c>
      <c r="I56" s="52">
        <v>0</v>
      </c>
    </row>
    <row r="57" spans="1:9" ht="28.9" customHeight="1" x14ac:dyDescent="0.2">
      <c r="A57" s="231" t="s">
        <v>171</v>
      </c>
      <c r="B57" s="231"/>
      <c r="C57" s="231"/>
      <c r="D57" s="231"/>
      <c r="E57" s="231"/>
      <c r="F57" s="231"/>
      <c r="G57" s="16">
        <v>175</v>
      </c>
      <c r="H57" s="52">
        <v>0</v>
      </c>
      <c r="I57" s="52">
        <v>0</v>
      </c>
    </row>
    <row r="58" spans="1:9" x14ac:dyDescent="0.2">
      <c r="A58" s="231" t="s">
        <v>172</v>
      </c>
      <c r="B58" s="231"/>
      <c r="C58" s="231"/>
      <c r="D58" s="231"/>
      <c r="E58" s="231"/>
      <c r="F58" s="231"/>
      <c r="G58" s="16">
        <v>176</v>
      </c>
      <c r="H58" s="52">
        <v>0</v>
      </c>
      <c r="I58" s="52">
        <v>0</v>
      </c>
    </row>
    <row r="59" spans="1:9" x14ac:dyDescent="0.2">
      <c r="A59" s="199" t="s">
        <v>173</v>
      </c>
      <c r="B59" s="199"/>
      <c r="C59" s="199"/>
      <c r="D59" s="199"/>
      <c r="E59" s="199"/>
      <c r="F59" s="199"/>
      <c r="G59" s="17">
        <v>177</v>
      </c>
      <c r="H59" s="53">
        <f>H7+H36+H55+H56</f>
        <v>1289986666</v>
      </c>
      <c r="I59" s="53">
        <f>I7+I36+I55+I56</f>
        <v>1295712477</v>
      </c>
    </row>
    <row r="60" spans="1:9" x14ac:dyDescent="0.2">
      <c r="A60" s="199" t="s">
        <v>174</v>
      </c>
      <c r="B60" s="199"/>
      <c r="C60" s="199"/>
      <c r="D60" s="199"/>
      <c r="E60" s="199"/>
      <c r="F60" s="199"/>
      <c r="G60" s="17">
        <v>178</v>
      </c>
      <c r="H60" s="53">
        <f>H13+H47+H57+H58</f>
        <v>1272679247</v>
      </c>
      <c r="I60" s="53">
        <f>I13+I47+I57+I58</f>
        <v>1259923023</v>
      </c>
    </row>
    <row r="61" spans="1:9" x14ac:dyDescent="0.2">
      <c r="A61" s="199" t="s">
        <v>175</v>
      </c>
      <c r="B61" s="199"/>
      <c r="C61" s="199"/>
      <c r="D61" s="199"/>
      <c r="E61" s="199"/>
      <c r="F61" s="199"/>
      <c r="G61" s="17">
        <v>179</v>
      </c>
      <c r="H61" s="53">
        <f>H59-H60</f>
        <v>17307419</v>
      </c>
      <c r="I61" s="53">
        <f>I59-I60</f>
        <v>35789454</v>
      </c>
    </row>
    <row r="62" spans="1:9" x14ac:dyDescent="0.2">
      <c r="A62" s="247" t="s">
        <v>176</v>
      </c>
      <c r="B62" s="247"/>
      <c r="C62" s="247"/>
      <c r="D62" s="247"/>
      <c r="E62" s="247"/>
      <c r="F62" s="247"/>
      <c r="G62" s="17">
        <v>180</v>
      </c>
      <c r="H62" s="53">
        <f>+IF((H59-H60)&gt;0,(H59-H60),0)</f>
        <v>17307419</v>
      </c>
      <c r="I62" s="53">
        <f>+IF((I59-I60)&gt;0,(I59-I60),0)</f>
        <v>35789454</v>
      </c>
    </row>
    <row r="63" spans="1:9" x14ac:dyDescent="0.2">
      <c r="A63" s="247" t="s">
        <v>177</v>
      </c>
      <c r="B63" s="247"/>
      <c r="C63" s="247"/>
      <c r="D63" s="247"/>
      <c r="E63" s="247"/>
      <c r="F63" s="247"/>
      <c r="G63" s="17">
        <v>181</v>
      </c>
      <c r="H63" s="53">
        <f>+IF((H59-H60)&lt;0,(H59-H60),0)</f>
        <v>0</v>
      </c>
      <c r="I63" s="53">
        <f>+IF((I59-I60)&lt;0,(I59-I60),0)</f>
        <v>0</v>
      </c>
    </row>
    <row r="64" spans="1:9" x14ac:dyDescent="0.2">
      <c r="A64" s="231" t="s">
        <v>123</v>
      </c>
      <c r="B64" s="231"/>
      <c r="C64" s="231"/>
      <c r="D64" s="231"/>
      <c r="E64" s="231"/>
      <c r="F64" s="231"/>
      <c r="G64" s="16">
        <v>182</v>
      </c>
      <c r="H64" s="52">
        <v>8635066</v>
      </c>
      <c r="I64" s="52">
        <v>10176952</v>
      </c>
    </row>
    <row r="65" spans="1:9" x14ac:dyDescent="0.2">
      <c r="A65" s="199" t="s">
        <v>178</v>
      </c>
      <c r="B65" s="199"/>
      <c r="C65" s="199"/>
      <c r="D65" s="199"/>
      <c r="E65" s="199"/>
      <c r="F65" s="199"/>
      <c r="G65" s="17">
        <v>183</v>
      </c>
      <c r="H65" s="53">
        <f>H61-H64</f>
        <v>8672353</v>
      </c>
      <c r="I65" s="53">
        <f>I61-I64</f>
        <v>25612502</v>
      </c>
    </row>
    <row r="66" spans="1:9" x14ac:dyDescent="0.2">
      <c r="A66" s="247" t="s">
        <v>179</v>
      </c>
      <c r="B66" s="247"/>
      <c r="C66" s="247"/>
      <c r="D66" s="247"/>
      <c r="E66" s="247"/>
      <c r="F66" s="247"/>
      <c r="G66" s="17">
        <v>184</v>
      </c>
      <c r="H66" s="53">
        <f>+IF((H61-H64)&gt;0,(H61-H64),0)</f>
        <v>8672353</v>
      </c>
      <c r="I66" s="53">
        <f>+IF((I61-I64)&gt;0,(I61-I64),0)</f>
        <v>25612502</v>
      </c>
    </row>
    <row r="67" spans="1:9" x14ac:dyDescent="0.2">
      <c r="A67" s="253" t="s">
        <v>180</v>
      </c>
      <c r="B67" s="253"/>
      <c r="C67" s="253"/>
      <c r="D67" s="253"/>
      <c r="E67" s="253"/>
      <c r="F67" s="253"/>
      <c r="G67" s="18">
        <v>185</v>
      </c>
      <c r="H67" s="58">
        <f>+IF((H61-H64)&lt;0,(H61-H64),0)</f>
        <v>0</v>
      </c>
      <c r="I67" s="58">
        <f>+IF((I61-I64)&lt;0,(I61-I64),0)</f>
        <v>0</v>
      </c>
    </row>
    <row r="68" spans="1:9" x14ac:dyDescent="0.2">
      <c r="A68" s="239" t="s">
        <v>181</v>
      </c>
      <c r="B68" s="239"/>
      <c r="C68" s="239"/>
      <c r="D68" s="239"/>
      <c r="E68" s="239"/>
      <c r="F68" s="239"/>
      <c r="G68" s="249"/>
      <c r="H68" s="249"/>
      <c r="I68" s="249"/>
    </row>
    <row r="69" spans="1:9" ht="25.9" customHeight="1" x14ac:dyDescent="0.2">
      <c r="A69" s="199" t="s">
        <v>182</v>
      </c>
      <c r="B69" s="199"/>
      <c r="C69" s="199"/>
      <c r="D69" s="199"/>
      <c r="E69" s="199"/>
      <c r="F69" s="199"/>
      <c r="G69" s="17">
        <v>186</v>
      </c>
      <c r="H69" s="53">
        <f>H70-H71</f>
        <v>-5350707</v>
      </c>
      <c r="I69" s="53">
        <f>I70-I71</f>
        <v>-53128892</v>
      </c>
    </row>
    <row r="70" spans="1:9" x14ac:dyDescent="0.2">
      <c r="A70" s="248" t="s">
        <v>183</v>
      </c>
      <c r="B70" s="248"/>
      <c r="C70" s="248"/>
      <c r="D70" s="248"/>
      <c r="E70" s="248"/>
      <c r="F70" s="248"/>
      <c r="G70" s="16">
        <v>187</v>
      </c>
      <c r="H70" s="52">
        <v>0</v>
      </c>
      <c r="I70" s="52">
        <v>0</v>
      </c>
    </row>
    <row r="71" spans="1:9" x14ac:dyDescent="0.2">
      <c r="A71" s="248" t="s">
        <v>184</v>
      </c>
      <c r="B71" s="248"/>
      <c r="C71" s="248"/>
      <c r="D71" s="248"/>
      <c r="E71" s="248"/>
      <c r="F71" s="248"/>
      <c r="G71" s="16">
        <v>188</v>
      </c>
      <c r="H71" s="52">
        <v>5350707</v>
      </c>
      <c r="I71" s="52">
        <v>53128892</v>
      </c>
    </row>
    <row r="72" spans="1:9" x14ac:dyDescent="0.2">
      <c r="A72" s="231" t="s">
        <v>185</v>
      </c>
      <c r="B72" s="231"/>
      <c r="C72" s="231"/>
      <c r="D72" s="231"/>
      <c r="E72" s="231"/>
      <c r="F72" s="231"/>
      <c r="G72" s="16">
        <v>189</v>
      </c>
      <c r="H72" s="52">
        <v>70657</v>
      </c>
      <c r="I72" s="52">
        <v>0</v>
      </c>
    </row>
    <row r="73" spans="1:9" x14ac:dyDescent="0.2">
      <c r="A73" s="247" t="s">
        <v>186</v>
      </c>
      <c r="B73" s="247"/>
      <c r="C73" s="247"/>
      <c r="D73" s="247"/>
      <c r="E73" s="247"/>
      <c r="F73" s="247"/>
      <c r="G73" s="17">
        <v>190</v>
      </c>
      <c r="H73" s="82">
        <v>0</v>
      </c>
      <c r="I73" s="82">
        <v>0</v>
      </c>
    </row>
    <row r="74" spans="1:9" x14ac:dyDescent="0.2">
      <c r="A74" s="253" t="s">
        <v>187</v>
      </c>
      <c r="B74" s="253"/>
      <c r="C74" s="253"/>
      <c r="D74" s="253"/>
      <c r="E74" s="253"/>
      <c r="F74" s="253"/>
      <c r="G74" s="18">
        <v>191</v>
      </c>
      <c r="H74" s="82">
        <v>-5421364</v>
      </c>
      <c r="I74" s="82">
        <v>53128892</v>
      </c>
    </row>
    <row r="75" spans="1:9" x14ac:dyDescent="0.2">
      <c r="A75" s="239" t="s">
        <v>188</v>
      </c>
      <c r="B75" s="239"/>
      <c r="C75" s="239"/>
      <c r="D75" s="239"/>
      <c r="E75" s="239"/>
      <c r="F75" s="239"/>
      <c r="G75" s="249"/>
      <c r="H75" s="249"/>
      <c r="I75" s="249"/>
    </row>
    <row r="76" spans="1:9" x14ac:dyDescent="0.2">
      <c r="A76" s="199" t="s">
        <v>189</v>
      </c>
      <c r="B76" s="199"/>
      <c r="C76" s="199"/>
      <c r="D76" s="199"/>
      <c r="E76" s="199"/>
      <c r="F76" s="199"/>
      <c r="G76" s="17">
        <v>192</v>
      </c>
      <c r="H76" s="82">
        <v>11956712</v>
      </c>
      <c r="I76" s="82">
        <v>-17339438</v>
      </c>
    </row>
    <row r="77" spans="1:9" x14ac:dyDescent="0.2">
      <c r="A77" s="263" t="s">
        <v>190</v>
      </c>
      <c r="B77" s="263"/>
      <c r="C77" s="263"/>
      <c r="D77" s="263"/>
      <c r="E77" s="263"/>
      <c r="F77" s="263"/>
      <c r="G77" s="22">
        <v>193</v>
      </c>
      <c r="H77" s="59">
        <v>11956712</v>
      </c>
      <c r="I77" s="59">
        <v>0</v>
      </c>
    </row>
    <row r="78" spans="1:9" x14ac:dyDescent="0.2">
      <c r="A78" s="263" t="s">
        <v>191</v>
      </c>
      <c r="B78" s="263"/>
      <c r="C78" s="263"/>
      <c r="D78" s="263"/>
      <c r="E78" s="263"/>
      <c r="F78" s="263"/>
      <c r="G78" s="22">
        <v>194</v>
      </c>
      <c r="H78" s="59">
        <v>0</v>
      </c>
      <c r="I78" s="59">
        <v>17339438</v>
      </c>
    </row>
    <row r="79" spans="1:9" x14ac:dyDescent="0.2">
      <c r="A79" s="199" t="s">
        <v>192</v>
      </c>
      <c r="B79" s="199"/>
      <c r="C79" s="199"/>
      <c r="D79" s="199"/>
      <c r="E79" s="199"/>
      <c r="F79" s="199"/>
      <c r="G79" s="17">
        <v>195</v>
      </c>
      <c r="H79" s="82">
        <v>8705723</v>
      </c>
      <c r="I79" s="82">
        <v>10176952</v>
      </c>
    </row>
    <row r="80" spans="1:9" x14ac:dyDescent="0.2">
      <c r="A80" s="199" t="s">
        <v>193</v>
      </c>
      <c r="B80" s="199"/>
      <c r="C80" s="199"/>
      <c r="D80" s="199"/>
      <c r="E80" s="199"/>
      <c r="F80" s="199"/>
      <c r="G80" s="17">
        <v>196</v>
      </c>
      <c r="H80" s="82">
        <v>3250989</v>
      </c>
      <c r="I80" s="82">
        <v>-27516390</v>
      </c>
    </row>
    <row r="81" spans="1:9" x14ac:dyDescent="0.2">
      <c r="A81" s="247" t="s">
        <v>194</v>
      </c>
      <c r="B81" s="247"/>
      <c r="C81" s="247"/>
      <c r="D81" s="247"/>
      <c r="E81" s="247"/>
      <c r="F81" s="247"/>
      <c r="G81" s="17">
        <v>197</v>
      </c>
      <c r="H81" s="82">
        <v>3250989</v>
      </c>
      <c r="I81" s="82">
        <v>0</v>
      </c>
    </row>
    <row r="82" spans="1:9" x14ac:dyDescent="0.2">
      <c r="A82" s="253" t="s">
        <v>195</v>
      </c>
      <c r="B82" s="253"/>
      <c r="C82" s="253"/>
      <c r="D82" s="253"/>
      <c r="E82" s="253"/>
      <c r="F82" s="253"/>
      <c r="G82" s="18">
        <v>198</v>
      </c>
      <c r="H82" s="82">
        <v>0</v>
      </c>
      <c r="I82" s="82">
        <v>27516390</v>
      </c>
    </row>
    <row r="83" spans="1:9" x14ac:dyDescent="0.2">
      <c r="A83" s="239" t="s">
        <v>124</v>
      </c>
      <c r="B83" s="239"/>
      <c r="C83" s="239"/>
      <c r="D83" s="239"/>
      <c r="E83" s="239"/>
      <c r="F83" s="239"/>
      <c r="G83" s="249"/>
      <c r="H83" s="249"/>
      <c r="I83" s="249"/>
    </row>
    <row r="84" spans="1:9" x14ac:dyDescent="0.2">
      <c r="A84" s="250" t="s">
        <v>196</v>
      </c>
      <c r="B84" s="250"/>
      <c r="C84" s="250"/>
      <c r="D84" s="250"/>
      <c r="E84" s="250"/>
      <c r="F84" s="250"/>
      <c r="G84" s="17">
        <v>199</v>
      </c>
      <c r="H84" s="47">
        <f>H85+H86</f>
        <v>3250989</v>
      </c>
      <c r="I84" s="47">
        <f>I85+I86</f>
        <v>-27516390</v>
      </c>
    </row>
    <row r="85" spans="1:9" x14ac:dyDescent="0.2">
      <c r="A85" s="251" t="s">
        <v>197</v>
      </c>
      <c r="B85" s="251"/>
      <c r="C85" s="251"/>
      <c r="D85" s="251"/>
      <c r="E85" s="251"/>
      <c r="F85" s="251"/>
      <c r="G85" s="16">
        <v>200</v>
      </c>
      <c r="H85" s="46">
        <v>3250989</v>
      </c>
      <c r="I85" s="46">
        <v>-27516390</v>
      </c>
    </row>
    <row r="86" spans="1:9" x14ac:dyDescent="0.2">
      <c r="A86" s="252" t="s">
        <v>198</v>
      </c>
      <c r="B86" s="252"/>
      <c r="C86" s="252"/>
      <c r="D86" s="252"/>
      <c r="E86" s="252"/>
      <c r="F86" s="252"/>
      <c r="G86" s="19">
        <v>201</v>
      </c>
      <c r="H86" s="60">
        <v>0</v>
      </c>
      <c r="I86" s="60">
        <v>0</v>
      </c>
    </row>
    <row r="87" spans="1:9" x14ac:dyDescent="0.2">
      <c r="A87" s="260" t="s">
        <v>126</v>
      </c>
      <c r="B87" s="260"/>
      <c r="C87" s="260"/>
      <c r="D87" s="260"/>
      <c r="E87" s="260"/>
      <c r="F87" s="260"/>
      <c r="G87" s="261"/>
      <c r="H87" s="261"/>
      <c r="I87" s="261"/>
    </row>
    <row r="88" spans="1:9" x14ac:dyDescent="0.2">
      <c r="A88" s="262" t="s">
        <v>199</v>
      </c>
      <c r="B88" s="262"/>
      <c r="C88" s="262"/>
      <c r="D88" s="262"/>
      <c r="E88" s="262"/>
      <c r="F88" s="262"/>
      <c r="G88" s="16">
        <v>202</v>
      </c>
      <c r="H88" s="46">
        <v>3250989</v>
      </c>
      <c r="I88" s="46">
        <v>-27516390</v>
      </c>
    </row>
    <row r="89" spans="1:9" ht="24.6" customHeight="1" x14ac:dyDescent="0.2">
      <c r="A89" s="258" t="s">
        <v>200</v>
      </c>
      <c r="B89" s="258"/>
      <c r="C89" s="258"/>
      <c r="D89" s="258"/>
      <c r="E89" s="258"/>
      <c r="F89" s="258"/>
      <c r="G89" s="17">
        <v>203</v>
      </c>
      <c r="H89" s="47">
        <f>SUM(H90:H97)</f>
        <v>-961767</v>
      </c>
      <c r="I89" s="47">
        <f>SUM(I90:I97)</f>
        <v>-248228</v>
      </c>
    </row>
    <row r="90" spans="1:9" x14ac:dyDescent="0.2">
      <c r="A90" s="248" t="s">
        <v>201</v>
      </c>
      <c r="B90" s="248"/>
      <c r="C90" s="248"/>
      <c r="D90" s="248"/>
      <c r="E90" s="248"/>
      <c r="F90" s="248"/>
      <c r="G90" s="16">
        <v>204</v>
      </c>
      <c r="H90" s="46">
        <v>-1661198</v>
      </c>
      <c r="I90" s="46">
        <v>-248228</v>
      </c>
    </row>
    <row r="91" spans="1:9" ht="21.6" customHeight="1" x14ac:dyDescent="0.2">
      <c r="A91" s="248" t="s">
        <v>202</v>
      </c>
      <c r="B91" s="248"/>
      <c r="C91" s="248"/>
      <c r="D91" s="248"/>
      <c r="E91" s="248"/>
      <c r="F91" s="248"/>
      <c r="G91" s="16">
        <v>205</v>
      </c>
      <c r="H91" s="46">
        <v>0</v>
      </c>
      <c r="I91" s="46">
        <v>0</v>
      </c>
    </row>
    <row r="92" spans="1:9" ht="21.6" customHeight="1" x14ac:dyDescent="0.2">
      <c r="A92" s="248" t="s">
        <v>203</v>
      </c>
      <c r="B92" s="248"/>
      <c r="C92" s="248"/>
      <c r="D92" s="248"/>
      <c r="E92" s="248"/>
      <c r="F92" s="248"/>
      <c r="G92" s="16">
        <v>206</v>
      </c>
      <c r="H92" s="46">
        <v>0</v>
      </c>
      <c r="I92" s="46">
        <v>0</v>
      </c>
    </row>
    <row r="93" spans="1:9" x14ac:dyDescent="0.2">
      <c r="A93" s="248" t="s">
        <v>204</v>
      </c>
      <c r="B93" s="248"/>
      <c r="C93" s="248"/>
      <c r="D93" s="248"/>
      <c r="E93" s="248"/>
      <c r="F93" s="248"/>
      <c r="G93" s="16">
        <v>207</v>
      </c>
      <c r="H93" s="46">
        <v>0</v>
      </c>
      <c r="I93" s="46">
        <v>0</v>
      </c>
    </row>
    <row r="94" spans="1:9" x14ac:dyDescent="0.2">
      <c r="A94" s="248" t="s">
        <v>205</v>
      </c>
      <c r="B94" s="248"/>
      <c r="C94" s="248"/>
      <c r="D94" s="248"/>
      <c r="E94" s="248"/>
      <c r="F94" s="248"/>
      <c r="G94" s="16">
        <v>208</v>
      </c>
      <c r="H94" s="46">
        <v>0</v>
      </c>
      <c r="I94" s="46">
        <v>0</v>
      </c>
    </row>
    <row r="95" spans="1:9" ht="20.45" customHeight="1" x14ac:dyDescent="0.2">
      <c r="A95" s="248" t="s">
        <v>206</v>
      </c>
      <c r="B95" s="248"/>
      <c r="C95" s="248"/>
      <c r="D95" s="248"/>
      <c r="E95" s="248"/>
      <c r="F95" s="248"/>
      <c r="G95" s="16">
        <v>209</v>
      </c>
      <c r="H95" s="46">
        <v>0</v>
      </c>
      <c r="I95" s="46">
        <v>0</v>
      </c>
    </row>
    <row r="96" spans="1:9" x14ac:dyDescent="0.2">
      <c r="A96" s="248" t="s">
        <v>207</v>
      </c>
      <c r="B96" s="248"/>
      <c r="C96" s="248"/>
      <c r="D96" s="248"/>
      <c r="E96" s="248"/>
      <c r="F96" s="248"/>
      <c r="G96" s="16">
        <v>210</v>
      </c>
      <c r="H96" s="46">
        <v>0</v>
      </c>
      <c r="I96" s="46">
        <v>0</v>
      </c>
    </row>
    <row r="97" spans="1:9" x14ac:dyDescent="0.2">
      <c r="A97" s="248" t="s">
        <v>208</v>
      </c>
      <c r="B97" s="248"/>
      <c r="C97" s="248"/>
      <c r="D97" s="248"/>
      <c r="E97" s="248"/>
      <c r="F97" s="248"/>
      <c r="G97" s="16">
        <v>211</v>
      </c>
      <c r="H97" s="46">
        <v>699431</v>
      </c>
      <c r="I97" s="46">
        <v>0</v>
      </c>
    </row>
    <row r="98" spans="1:9" x14ac:dyDescent="0.2">
      <c r="A98" s="262" t="s">
        <v>127</v>
      </c>
      <c r="B98" s="262"/>
      <c r="C98" s="262"/>
      <c r="D98" s="262"/>
      <c r="E98" s="262"/>
      <c r="F98" s="262"/>
      <c r="G98" s="16">
        <v>212</v>
      </c>
      <c r="H98" s="46">
        <v>0</v>
      </c>
      <c r="I98" s="46">
        <v>0</v>
      </c>
    </row>
    <row r="99" spans="1:9" ht="27.6" customHeight="1" x14ac:dyDescent="0.2">
      <c r="A99" s="258" t="s">
        <v>209</v>
      </c>
      <c r="B99" s="258"/>
      <c r="C99" s="258"/>
      <c r="D99" s="258"/>
      <c r="E99" s="258"/>
      <c r="F99" s="258"/>
      <c r="G99" s="17">
        <v>213</v>
      </c>
      <c r="H99" s="47">
        <f>H89-H98</f>
        <v>-961767</v>
      </c>
      <c r="I99" s="47">
        <f>I89-I98</f>
        <v>-248228</v>
      </c>
    </row>
    <row r="100" spans="1:9" x14ac:dyDescent="0.2">
      <c r="A100" s="259" t="s">
        <v>210</v>
      </c>
      <c r="B100" s="259"/>
      <c r="C100" s="259"/>
      <c r="D100" s="259"/>
      <c r="E100" s="259"/>
      <c r="F100" s="259"/>
      <c r="G100" s="18">
        <v>214</v>
      </c>
      <c r="H100" s="48">
        <f>H88+H99</f>
        <v>2289222</v>
      </c>
      <c r="I100" s="48">
        <f>I88+I99</f>
        <v>-27764618</v>
      </c>
    </row>
    <row r="101" spans="1:9" x14ac:dyDescent="0.2">
      <c r="A101" s="239" t="s">
        <v>211</v>
      </c>
      <c r="B101" s="239"/>
      <c r="C101" s="239"/>
      <c r="D101" s="239"/>
      <c r="E101" s="239"/>
      <c r="F101" s="239"/>
      <c r="G101" s="249"/>
      <c r="H101" s="249"/>
      <c r="I101" s="249"/>
    </row>
    <row r="102" spans="1:9" x14ac:dyDescent="0.2">
      <c r="A102" s="250" t="s">
        <v>212</v>
      </c>
      <c r="B102" s="250"/>
      <c r="C102" s="250"/>
      <c r="D102" s="250"/>
      <c r="E102" s="250"/>
      <c r="F102" s="250"/>
      <c r="G102" s="17">
        <v>215</v>
      </c>
      <c r="H102" s="47">
        <f>H103+H104</f>
        <v>2289222</v>
      </c>
      <c r="I102" s="47">
        <f>I103+I104</f>
        <v>-27764618</v>
      </c>
    </row>
    <row r="103" spans="1:9" x14ac:dyDescent="0.2">
      <c r="A103" s="251" t="s">
        <v>125</v>
      </c>
      <c r="B103" s="251"/>
      <c r="C103" s="251"/>
      <c r="D103" s="251"/>
      <c r="E103" s="251"/>
      <c r="F103" s="251"/>
      <c r="G103" s="16">
        <v>216</v>
      </c>
      <c r="H103" s="46">
        <v>1589000</v>
      </c>
      <c r="I103" s="46">
        <v>-27764618</v>
      </c>
    </row>
    <row r="104" spans="1:9" x14ac:dyDescent="0.2">
      <c r="A104" s="252" t="s">
        <v>213</v>
      </c>
      <c r="B104" s="252"/>
      <c r="C104" s="252"/>
      <c r="D104" s="252"/>
      <c r="E104" s="252"/>
      <c r="F104" s="252"/>
      <c r="G104" s="19">
        <v>217</v>
      </c>
      <c r="H104" s="60">
        <v>700222</v>
      </c>
      <c r="I104" s="60">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4" zoomScaleNormal="100" zoomScaleSheetLayoutView="95" workbookViewId="0">
      <selection sqref="A1:I1"/>
    </sheetView>
  </sheetViews>
  <sheetFormatPr defaultColWidth="9.140625" defaultRowHeight="12.75" x14ac:dyDescent="0.2"/>
  <cols>
    <col min="1" max="6" width="9.140625" style="11"/>
    <col min="7" max="7" width="9.140625" style="23"/>
    <col min="8" max="9" width="16.28515625" style="49" customWidth="1"/>
    <col min="10" max="16384" width="9.140625" style="11"/>
  </cols>
  <sheetData>
    <row r="1" spans="1:9" x14ac:dyDescent="0.2">
      <c r="A1" s="245" t="s">
        <v>214</v>
      </c>
      <c r="B1" s="264"/>
      <c r="C1" s="264"/>
      <c r="D1" s="264"/>
      <c r="E1" s="264"/>
      <c r="F1" s="264"/>
      <c r="G1" s="264"/>
      <c r="H1" s="264"/>
      <c r="I1" s="264"/>
    </row>
    <row r="2" spans="1:9" x14ac:dyDescent="0.2">
      <c r="A2" s="244" t="s">
        <v>433</v>
      </c>
      <c r="B2" s="210"/>
      <c r="C2" s="210"/>
      <c r="D2" s="210"/>
      <c r="E2" s="210"/>
      <c r="F2" s="210"/>
      <c r="G2" s="210"/>
      <c r="H2" s="210"/>
      <c r="I2" s="210"/>
    </row>
    <row r="3" spans="1:9" x14ac:dyDescent="0.2">
      <c r="A3" s="272" t="s">
        <v>361</v>
      </c>
      <c r="B3" s="273"/>
      <c r="C3" s="273"/>
      <c r="D3" s="273"/>
      <c r="E3" s="273"/>
      <c r="F3" s="273"/>
      <c r="G3" s="273"/>
      <c r="H3" s="273"/>
      <c r="I3" s="273"/>
    </row>
    <row r="4" spans="1:9" x14ac:dyDescent="0.2">
      <c r="A4" s="268" t="s">
        <v>464</v>
      </c>
      <c r="B4" s="214"/>
      <c r="C4" s="214"/>
      <c r="D4" s="214"/>
      <c r="E4" s="214"/>
      <c r="F4" s="214"/>
      <c r="G4" s="214"/>
      <c r="H4" s="214"/>
      <c r="I4" s="215"/>
    </row>
    <row r="5" spans="1:9" ht="23.25" thickBot="1" x14ac:dyDescent="0.25">
      <c r="A5" s="280" t="s">
        <v>2</v>
      </c>
      <c r="B5" s="281"/>
      <c r="C5" s="281"/>
      <c r="D5" s="281"/>
      <c r="E5" s="281"/>
      <c r="F5" s="282"/>
      <c r="G5" s="13" t="s">
        <v>115</v>
      </c>
      <c r="H5" s="41" t="s">
        <v>377</v>
      </c>
      <c r="I5" s="41" t="s">
        <v>353</v>
      </c>
    </row>
    <row r="6" spans="1:9" x14ac:dyDescent="0.2">
      <c r="A6" s="283">
        <v>1</v>
      </c>
      <c r="B6" s="284"/>
      <c r="C6" s="284"/>
      <c r="D6" s="284"/>
      <c r="E6" s="284"/>
      <c r="F6" s="285"/>
      <c r="G6" s="20">
        <v>2</v>
      </c>
      <c r="H6" s="20" t="s">
        <v>215</v>
      </c>
      <c r="I6" s="20" t="s">
        <v>216</v>
      </c>
    </row>
    <row r="7" spans="1:9" x14ac:dyDescent="0.2">
      <c r="A7" s="286" t="s">
        <v>217</v>
      </c>
      <c r="B7" s="287"/>
      <c r="C7" s="287"/>
      <c r="D7" s="287"/>
      <c r="E7" s="287"/>
      <c r="F7" s="287"/>
      <c r="G7" s="287"/>
      <c r="H7" s="287"/>
      <c r="I7" s="288"/>
    </row>
    <row r="8" spans="1:9" ht="12.75" customHeight="1" x14ac:dyDescent="0.2">
      <c r="A8" s="289" t="s">
        <v>218</v>
      </c>
      <c r="B8" s="290"/>
      <c r="C8" s="290"/>
      <c r="D8" s="290"/>
      <c r="E8" s="290"/>
      <c r="F8" s="291"/>
      <c r="G8" s="21">
        <v>1</v>
      </c>
      <c r="H8" s="42">
        <v>11956712</v>
      </c>
      <c r="I8" s="42">
        <v>-17339439</v>
      </c>
    </row>
    <row r="9" spans="1:9" ht="12.75" customHeight="1" x14ac:dyDescent="0.2">
      <c r="A9" s="277" t="s">
        <v>219</v>
      </c>
      <c r="B9" s="278"/>
      <c r="C9" s="278"/>
      <c r="D9" s="278"/>
      <c r="E9" s="278"/>
      <c r="F9" s="279"/>
      <c r="G9" s="17">
        <v>2</v>
      </c>
      <c r="H9" s="43">
        <f>H10+H11+H12+H13+H14+H15+H16+H17</f>
        <v>21069564</v>
      </c>
      <c r="I9" s="43">
        <f>I10+I11+I12+I13+I14+I15+I16+I17</f>
        <v>44943262</v>
      </c>
    </row>
    <row r="10" spans="1:9" ht="12.75" customHeight="1" x14ac:dyDescent="0.2">
      <c r="A10" s="269" t="s">
        <v>220</v>
      </c>
      <c r="B10" s="270"/>
      <c r="C10" s="270"/>
      <c r="D10" s="270"/>
      <c r="E10" s="270"/>
      <c r="F10" s="271"/>
      <c r="G10" s="22">
        <v>3</v>
      </c>
      <c r="H10" s="85">
        <v>36168233</v>
      </c>
      <c r="I10" s="85">
        <v>27807501</v>
      </c>
    </row>
    <row r="11" spans="1:9" ht="31.15" customHeight="1" x14ac:dyDescent="0.2">
      <c r="A11" s="269" t="s">
        <v>385</v>
      </c>
      <c r="B11" s="270"/>
      <c r="C11" s="270"/>
      <c r="D11" s="270"/>
      <c r="E11" s="270"/>
      <c r="F11" s="271"/>
      <c r="G11" s="22">
        <v>4</v>
      </c>
      <c r="H11" s="85">
        <v>-1932000</v>
      </c>
      <c r="I11" s="85">
        <v>4641000</v>
      </c>
    </row>
    <row r="12" spans="1:9" ht="28.15" customHeight="1" x14ac:dyDescent="0.2">
      <c r="A12" s="269" t="s">
        <v>386</v>
      </c>
      <c r="B12" s="270"/>
      <c r="C12" s="270"/>
      <c r="D12" s="270"/>
      <c r="E12" s="270"/>
      <c r="F12" s="271"/>
      <c r="G12" s="22">
        <v>5</v>
      </c>
      <c r="H12" s="85">
        <v>-39840010</v>
      </c>
      <c r="I12" s="85">
        <v>2103000</v>
      </c>
    </row>
    <row r="13" spans="1:9" ht="12.75" customHeight="1" x14ac:dyDescent="0.2">
      <c r="A13" s="269" t="s">
        <v>221</v>
      </c>
      <c r="B13" s="270"/>
      <c r="C13" s="270"/>
      <c r="D13" s="270"/>
      <c r="E13" s="270"/>
      <c r="F13" s="271"/>
      <c r="G13" s="22">
        <v>6</v>
      </c>
      <c r="H13" s="85">
        <v>-1010000</v>
      </c>
      <c r="I13" s="85">
        <v>-679000</v>
      </c>
    </row>
    <row r="14" spans="1:9" ht="12.75" customHeight="1" x14ac:dyDescent="0.2">
      <c r="A14" s="269" t="s">
        <v>222</v>
      </c>
      <c r="B14" s="270"/>
      <c r="C14" s="270"/>
      <c r="D14" s="270"/>
      <c r="E14" s="270"/>
      <c r="F14" s="271"/>
      <c r="G14" s="22">
        <v>7</v>
      </c>
      <c r="H14" s="85">
        <v>17026010</v>
      </c>
      <c r="I14" s="85">
        <v>12671000</v>
      </c>
    </row>
    <row r="15" spans="1:9" ht="12.75" customHeight="1" x14ac:dyDescent="0.2">
      <c r="A15" s="269" t="s">
        <v>223</v>
      </c>
      <c r="B15" s="270"/>
      <c r="C15" s="270"/>
      <c r="D15" s="270"/>
      <c r="E15" s="270"/>
      <c r="F15" s="271"/>
      <c r="G15" s="22">
        <v>8</v>
      </c>
      <c r="H15" s="85">
        <v>5280331</v>
      </c>
      <c r="I15" s="85">
        <v>-2769000</v>
      </c>
    </row>
    <row r="16" spans="1:9" ht="12.75" customHeight="1" x14ac:dyDescent="0.2">
      <c r="A16" s="269" t="s">
        <v>224</v>
      </c>
      <c r="B16" s="270"/>
      <c r="C16" s="270"/>
      <c r="D16" s="270"/>
      <c r="E16" s="270"/>
      <c r="F16" s="271"/>
      <c r="G16" s="22">
        <v>9</v>
      </c>
      <c r="H16" s="85">
        <v>4884000</v>
      </c>
      <c r="I16" s="85">
        <v>961000</v>
      </c>
    </row>
    <row r="17" spans="1:9" ht="27.6" customHeight="1" x14ac:dyDescent="0.2">
      <c r="A17" s="269" t="s">
        <v>225</v>
      </c>
      <c r="B17" s="270"/>
      <c r="C17" s="270"/>
      <c r="D17" s="270"/>
      <c r="E17" s="270"/>
      <c r="F17" s="271"/>
      <c r="G17" s="22">
        <v>10</v>
      </c>
      <c r="H17" s="85">
        <v>493000</v>
      </c>
      <c r="I17" s="86">
        <v>207761</v>
      </c>
    </row>
    <row r="18" spans="1:9" ht="29.45" customHeight="1" x14ac:dyDescent="0.2">
      <c r="A18" s="274" t="s">
        <v>388</v>
      </c>
      <c r="B18" s="275"/>
      <c r="C18" s="275"/>
      <c r="D18" s="275"/>
      <c r="E18" s="275"/>
      <c r="F18" s="276"/>
      <c r="G18" s="17">
        <v>11</v>
      </c>
      <c r="H18" s="43">
        <f>H8+H9</f>
        <v>33026276</v>
      </c>
      <c r="I18" s="43">
        <f>I8+I9</f>
        <v>27603823</v>
      </c>
    </row>
    <row r="19" spans="1:9" ht="12.75" customHeight="1" x14ac:dyDescent="0.2">
      <c r="A19" s="277" t="s">
        <v>226</v>
      </c>
      <c r="B19" s="278"/>
      <c r="C19" s="278"/>
      <c r="D19" s="278"/>
      <c r="E19" s="278"/>
      <c r="F19" s="279"/>
      <c r="G19" s="17">
        <v>12</v>
      </c>
      <c r="H19" s="43">
        <f>H20+H21+H22+H23</f>
        <v>-31101320</v>
      </c>
      <c r="I19" s="43">
        <f>I20+I21+I22+I23</f>
        <v>9817000</v>
      </c>
    </row>
    <row r="20" spans="1:9" ht="12.75" customHeight="1" x14ac:dyDescent="0.2">
      <c r="A20" s="269" t="s">
        <v>227</v>
      </c>
      <c r="B20" s="270"/>
      <c r="C20" s="270"/>
      <c r="D20" s="270"/>
      <c r="E20" s="270"/>
      <c r="F20" s="271"/>
      <c r="G20" s="22">
        <v>13</v>
      </c>
      <c r="H20" s="85">
        <v>-23301320</v>
      </c>
      <c r="I20" s="85">
        <v>84790000</v>
      </c>
    </row>
    <row r="21" spans="1:9" ht="12.75" customHeight="1" x14ac:dyDescent="0.2">
      <c r="A21" s="269" t="s">
        <v>228</v>
      </c>
      <c r="B21" s="270"/>
      <c r="C21" s="270"/>
      <c r="D21" s="270"/>
      <c r="E21" s="270"/>
      <c r="F21" s="271"/>
      <c r="G21" s="22">
        <v>14</v>
      </c>
      <c r="H21" s="85">
        <v>-17221000</v>
      </c>
      <c r="I21" s="85">
        <v>-87441000</v>
      </c>
    </row>
    <row r="22" spans="1:9" ht="12.75" customHeight="1" x14ac:dyDescent="0.2">
      <c r="A22" s="269" t="s">
        <v>229</v>
      </c>
      <c r="B22" s="270"/>
      <c r="C22" s="270"/>
      <c r="D22" s="270"/>
      <c r="E22" s="270"/>
      <c r="F22" s="271"/>
      <c r="G22" s="22">
        <v>15</v>
      </c>
      <c r="H22" s="85">
        <v>9421000</v>
      </c>
      <c r="I22" s="85">
        <v>12468000</v>
      </c>
    </row>
    <row r="23" spans="1:9" ht="12.75" customHeight="1" x14ac:dyDescent="0.2">
      <c r="A23" s="269" t="s">
        <v>230</v>
      </c>
      <c r="B23" s="270"/>
      <c r="C23" s="270"/>
      <c r="D23" s="270"/>
      <c r="E23" s="270"/>
      <c r="F23" s="271"/>
      <c r="G23" s="22">
        <v>16</v>
      </c>
      <c r="H23" s="85">
        <v>0</v>
      </c>
      <c r="I23" s="85">
        <v>0</v>
      </c>
    </row>
    <row r="24" spans="1:9" ht="12.75" customHeight="1" x14ac:dyDescent="0.2">
      <c r="A24" s="274" t="s">
        <v>231</v>
      </c>
      <c r="B24" s="275"/>
      <c r="C24" s="275"/>
      <c r="D24" s="275"/>
      <c r="E24" s="275"/>
      <c r="F24" s="276"/>
      <c r="G24" s="17">
        <v>17</v>
      </c>
      <c r="H24" s="43">
        <f>H18+H19</f>
        <v>1924956</v>
      </c>
      <c r="I24" s="43">
        <f>I18+I19</f>
        <v>37420823</v>
      </c>
    </row>
    <row r="25" spans="1:9" ht="12.75" customHeight="1" x14ac:dyDescent="0.2">
      <c r="A25" s="265" t="s">
        <v>232</v>
      </c>
      <c r="B25" s="266"/>
      <c r="C25" s="266"/>
      <c r="D25" s="266"/>
      <c r="E25" s="266"/>
      <c r="F25" s="267"/>
      <c r="G25" s="22">
        <v>18</v>
      </c>
      <c r="H25" s="86">
        <v>-9627000</v>
      </c>
      <c r="I25" s="85">
        <v>-3778000</v>
      </c>
    </row>
    <row r="26" spans="1:9" ht="12.75" customHeight="1" x14ac:dyDescent="0.2">
      <c r="A26" s="265" t="s">
        <v>233</v>
      </c>
      <c r="B26" s="266"/>
      <c r="C26" s="266"/>
      <c r="D26" s="266"/>
      <c r="E26" s="266"/>
      <c r="F26" s="267"/>
      <c r="G26" s="22">
        <v>19</v>
      </c>
      <c r="H26" s="86">
        <v>-1144000</v>
      </c>
      <c r="I26" s="85">
        <v>-20542000</v>
      </c>
    </row>
    <row r="27" spans="1:9" ht="28.9" customHeight="1" x14ac:dyDescent="0.2">
      <c r="A27" s="292" t="s">
        <v>234</v>
      </c>
      <c r="B27" s="293"/>
      <c r="C27" s="293"/>
      <c r="D27" s="293"/>
      <c r="E27" s="293"/>
      <c r="F27" s="294"/>
      <c r="G27" s="18">
        <v>20</v>
      </c>
      <c r="H27" s="44">
        <f>H24+H25+H26</f>
        <v>-8846044</v>
      </c>
      <c r="I27" s="44">
        <f>I24+I25+I26</f>
        <v>13100823</v>
      </c>
    </row>
    <row r="28" spans="1:9" x14ac:dyDescent="0.2">
      <c r="A28" s="286" t="s">
        <v>235</v>
      </c>
      <c r="B28" s="287"/>
      <c r="C28" s="287"/>
      <c r="D28" s="287"/>
      <c r="E28" s="287"/>
      <c r="F28" s="287"/>
      <c r="G28" s="287"/>
      <c r="H28" s="287"/>
      <c r="I28" s="288"/>
    </row>
    <row r="29" spans="1:9" ht="23.45" customHeight="1" x14ac:dyDescent="0.2">
      <c r="A29" s="289" t="s">
        <v>236</v>
      </c>
      <c r="B29" s="290"/>
      <c r="C29" s="290"/>
      <c r="D29" s="290"/>
      <c r="E29" s="290"/>
      <c r="F29" s="291"/>
      <c r="G29" s="21">
        <v>21</v>
      </c>
      <c r="H29" s="87">
        <v>2386010</v>
      </c>
      <c r="I29" s="87">
        <v>636000</v>
      </c>
    </row>
    <row r="30" spans="1:9" ht="12.75" customHeight="1" x14ac:dyDescent="0.2">
      <c r="A30" s="265" t="s">
        <v>237</v>
      </c>
      <c r="B30" s="266"/>
      <c r="C30" s="266"/>
      <c r="D30" s="266"/>
      <c r="E30" s="266"/>
      <c r="F30" s="267"/>
      <c r="G30" s="22">
        <v>22</v>
      </c>
      <c r="H30" s="86">
        <v>111938005</v>
      </c>
      <c r="I30" s="86">
        <v>0</v>
      </c>
    </row>
    <row r="31" spans="1:9" ht="12.75" customHeight="1" x14ac:dyDescent="0.2">
      <c r="A31" s="265" t="s">
        <v>238</v>
      </c>
      <c r="B31" s="266"/>
      <c r="C31" s="266"/>
      <c r="D31" s="266"/>
      <c r="E31" s="266"/>
      <c r="F31" s="267"/>
      <c r="G31" s="22">
        <v>23</v>
      </c>
      <c r="H31" s="86">
        <v>754005</v>
      </c>
      <c r="I31" s="86">
        <v>1026000</v>
      </c>
    </row>
    <row r="32" spans="1:9" ht="12.75" customHeight="1" x14ac:dyDescent="0.2">
      <c r="A32" s="265" t="s">
        <v>239</v>
      </c>
      <c r="B32" s="266"/>
      <c r="C32" s="266"/>
      <c r="D32" s="266"/>
      <c r="E32" s="266"/>
      <c r="F32" s="267"/>
      <c r="G32" s="22">
        <v>24</v>
      </c>
      <c r="H32" s="86">
        <v>0</v>
      </c>
      <c r="I32" s="86">
        <v>0</v>
      </c>
    </row>
    <row r="33" spans="1:9" ht="12.75" customHeight="1" x14ac:dyDescent="0.2">
      <c r="A33" s="265" t="s">
        <v>240</v>
      </c>
      <c r="B33" s="266"/>
      <c r="C33" s="266"/>
      <c r="D33" s="266"/>
      <c r="E33" s="266"/>
      <c r="F33" s="267"/>
      <c r="G33" s="22">
        <v>25</v>
      </c>
      <c r="H33" s="86">
        <v>367021</v>
      </c>
      <c r="I33" s="86">
        <v>9281000</v>
      </c>
    </row>
    <row r="34" spans="1:9" ht="12.75" customHeight="1" x14ac:dyDescent="0.2">
      <c r="A34" s="265" t="s">
        <v>241</v>
      </c>
      <c r="B34" s="266"/>
      <c r="C34" s="266"/>
      <c r="D34" s="266"/>
      <c r="E34" s="266"/>
      <c r="F34" s="267"/>
      <c r="G34" s="22">
        <v>26</v>
      </c>
      <c r="H34" s="86">
        <v>0</v>
      </c>
      <c r="I34" s="86">
        <v>1522000</v>
      </c>
    </row>
    <row r="35" spans="1:9" ht="27.6" customHeight="1" x14ac:dyDescent="0.2">
      <c r="A35" s="274" t="s">
        <v>242</v>
      </c>
      <c r="B35" s="275"/>
      <c r="C35" s="275"/>
      <c r="D35" s="275"/>
      <c r="E35" s="275"/>
      <c r="F35" s="276"/>
      <c r="G35" s="17">
        <v>27</v>
      </c>
      <c r="H35" s="47">
        <f>H29+H30+H31+H32+H33+H34</f>
        <v>115445041</v>
      </c>
      <c r="I35" s="47">
        <f>I29+I30+I31+I32+I33+I34</f>
        <v>12465000</v>
      </c>
    </row>
    <row r="36" spans="1:9" ht="26.45" customHeight="1" x14ac:dyDescent="0.2">
      <c r="A36" s="265" t="s">
        <v>243</v>
      </c>
      <c r="B36" s="266"/>
      <c r="C36" s="266"/>
      <c r="D36" s="266"/>
      <c r="E36" s="266"/>
      <c r="F36" s="267"/>
      <c r="G36" s="22">
        <v>28</v>
      </c>
      <c r="H36" s="86">
        <v>-18118000</v>
      </c>
      <c r="I36" s="86">
        <v>-24822000</v>
      </c>
    </row>
    <row r="37" spans="1:9" ht="12.75" customHeight="1" x14ac:dyDescent="0.2">
      <c r="A37" s="265" t="s">
        <v>244</v>
      </c>
      <c r="B37" s="266"/>
      <c r="C37" s="266"/>
      <c r="D37" s="266"/>
      <c r="E37" s="266"/>
      <c r="F37" s="267"/>
      <c r="G37" s="22">
        <v>29</v>
      </c>
      <c r="H37" s="86">
        <v>0</v>
      </c>
      <c r="I37" s="86">
        <v>0</v>
      </c>
    </row>
    <row r="38" spans="1:9" ht="12.75" customHeight="1" x14ac:dyDescent="0.2">
      <c r="A38" s="265" t="s">
        <v>245</v>
      </c>
      <c r="B38" s="266"/>
      <c r="C38" s="266"/>
      <c r="D38" s="266"/>
      <c r="E38" s="266"/>
      <c r="F38" s="267"/>
      <c r="G38" s="22">
        <v>30</v>
      </c>
      <c r="H38" s="86">
        <v>0</v>
      </c>
      <c r="I38" s="86">
        <v>0</v>
      </c>
    </row>
    <row r="39" spans="1:9" ht="12.75" customHeight="1" x14ac:dyDescent="0.2">
      <c r="A39" s="265" t="s">
        <v>246</v>
      </c>
      <c r="B39" s="266"/>
      <c r="C39" s="266"/>
      <c r="D39" s="266"/>
      <c r="E39" s="266"/>
      <c r="F39" s="267"/>
      <c r="G39" s="22">
        <v>31</v>
      </c>
      <c r="H39" s="86">
        <v>0</v>
      </c>
      <c r="I39" s="86">
        <v>0</v>
      </c>
    </row>
    <row r="40" spans="1:9" ht="12.75" customHeight="1" x14ac:dyDescent="0.2">
      <c r="A40" s="265" t="s">
        <v>247</v>
      </c>
      <c r="B40" s="266"/>
      <c r="C40" s="266"/>
      <c r="D40" s="266"/>
      <c r="E40" s="266"/>
      <c r="F40" s="267"/>
      <c r="G40" s="22">
        <v>32</v>
      </c>
      <c r="H40" s="86">
        <v>-1457000</v>
      </c>
      <c r="I40" s="86">
        <v>0</v>
      </c>
    </row>
    <row r="41" spans="1:9" ht="22.9" customHeight="1" x14ac:dyDescent="0.2">
      <c r="A41" s="274" t="s">
        <v>248</v>
      </c>
      <c r="B41" s="275"/>
      <c r="C41" s="275"/>
      <c r="D41" s="275"/>
      <c r="E41" s="275"/>
      <c r="F41" s="276"/>
      <c r="G41" s="17">
        <v>33</v>
      </c>
      <c r="H41" s="47">
        <f>H36+H37+H38+H39+H40</f>
        <v>-19575000</v>
      </c>
      <c r="I41" s="47">
        <f>I36+I37+I38+I39+I40</f>
        <v>-24822000</v>
      </c>
    </row>
    <row r="42" spans="1:9" ht="30.6" customHeight="1" x14ac:dyDescent="0.2">
      <c r="A42" s="292" t="s">
        <v>249</v>
      </c>
      <c r="B42" s="293"/>
      <c r="C42" s="293"/>
      <c r="D42" s="293"/>
      <c r="E42" s="293"/>
      <c r="F42" s="294"/>
      <c r="G42" s="18">
        <v>34</v>
      </c>
      <c r="H42" s="48">
        <f>H35+H41</f>
        <v>95870041</v>
      </c>
      <c r="I42" s="48">
        <f>I35+I41</f>
        <v>-12357000</v>
      </c>
    </row>
    <row r="43" spans="1:9" x14ac:dyDescent="0.2">
      <c r="A43" s="286" t="s">
        <v>250</v>
      </c>
      <c r="B43" s="287"/>
      <c r="C43" s="287"/>
      <c r="D43" s="287"/>
      <c r="E43" s="287"/>
      <c r="F43" s="287"/>
      <c r="G43" s="287"/>
      <c r="H43" s="287"/>
      <c r="I43" s="288"/>
    </row>
    <row r="44" spans="1:9" ht="12.75" customHeight="1" x14ac:dyDescent="0.2">
      <c r="A44" s="289" t="s">
        <v>251</v>
      </c>
      <c r="B44" s="290"/>
      <c r="C44" s="290"/>
      <c r="D44" s="290"/>
      <c r="E44" s="290"/>
      <c r="F44" s="291"/>
      <c r="G44" s="21">
        <v>35</v>
      </c>
      <c r="H44" s="86">
        <v>0</v>
      </c>
      <c r="I44" s="86">
        <v>0</v>
      </c>
    </row>
    <row r="45" spans="1:9" ht="27.6" customHeight="1" x14ac:dyDescent="0.2">
      <c r="A45" s="265" t="s">
        <v>252</v>
      </c>
      <c r="B45" s="266"/>
      <c r="C45" s="266"/>
      <c r="D45" s="266"/>
      <c r="E45" s="266"/>
      <c r="F45" s="267"/>
      <c r="G45" s="22">
        <v>36</v>
      </c>
      <c r="H45" s="86">
        <v>0</v>
      </c>
      <c r="I45" s="86">
        <v>0</v>
      </c>
    </row>
    <row r="46" spans="1:9" ht="12.75" customHeight="1" x14ac:dyDescent="0.2">
      <c r="A46" s="265" t="s">
        <v>253</v>
      </c>
      <c r="B46" s="266"/>
      <c r="C46" s="266"/>
      <c r="D46" s="266"/>
      <c r="E46" s="266"/>
      <c r="F46" s="267"/>
      <c r="G46" s="22">
        <v>37</v>
      </c>
      <c r="H46" s="86">
        <v>21375020</v>
      </c>
      <c r="I46" s="86">
        <v>10754000</v>
      </c>
    </row>
    <row r="47" spans="1:9" ht="12.75" customHeight="1" x14ac:dyDescent="0.2">
      <c r="A47" s="265" t="s">
        <v>254</v>
      </c>
      <c r="B47" s="266"/>
      <c r="C47" s="266"/>
      <c r="D47" s="266"/>
      <c r="E47" s="266"/>
      <c r="F47" s="267"/>
      <c r="G47" s="22">
        <v>38</v>
      </c>
      <c r="H47" s="86">
        <v>0</v>
      </c>
      <c r="I47" s="86">
        <v>0</v>
      </c>
    </row>
    <row r="48" spans="1:9" ht="25.9" customHeight="1" x14ac:dyDescent="0.2">
      <c r="A48" s="274" t="s">
        <v>255</v>
      </c>
      <c r="B48" s="275"/>
      <c r="C48" s="275"/>
      <c r="D48" s="275"/>
      <c r="E48" s="275"/>
      <c r="F48" s="276"/>
      <c r="G48" s="17">
        <v>39</v>
      </c>
      <c r="H48" s="47">
        <f>H44+H45+H46+H47</f>
        <v>21375020</v>
      </c>
      <c r="I48" s="47">
        <f>I44+I45+I46+I47</f>
        <v>10754000</v>
      </c>
    </row>
    <row r="49" spans="1:9" ht="24.6" customHeight="1" x14ac:dyDescent="0.2">
      <c r="A49" s="265" t="s">
        <v>387</v>
      </c>
      <c r="B49" s="266"/>
      <c r="C49" s="266"/>
      <c r="D49" s="266"/>
      <c r="E49" s="266"/>
      <c r="F49" s="267"/>
      <c r="G49" s="22">
        <v>40</v>
      </c>
      <c r="H49" s="86">
        <v>-101917000</v>
      </c>
      <c r="I49" s="86">
        <v>-2635000</v>
      </c>
    </row>
    <row r="50" spans="1:9" ht="12.75" customHeight="1" x14ac:dyDescent="0.2">
      <c r="A50" s="265" t="s">
        <v>256</v>
      </c>
      <c r="B50" s="266"/>
      <c r="C50" s="266"/>
      <c r="D50" s="266"/>
      <c r="E50" s="266"/>
      <c r="F50" s="267"/>
      <c r="G50" s="22">
        <v>41</v>
      </c>
      <c r="H50" s="86">
        <v>0</v>
      </c>
      <c r="I50" s="86">
        <v>0</v>
      </c>
    </row>
    <row r="51" spans="1:9" ht="12.75" customHeight="1" x14ac:dyDescent="0.2">
      <c r="A51" s="265" t="s">
        <v>257</v>
      </c>
      <c r="B51" s="266"/>
      <c r="C51" s="266"/>
      <c r="D51" s="266"/>
      <c r="E51" s="266"/>
      <c r="F51" s="267"/>
      <c r="G51" s="22">
        <v>42</v>
      </c>
      <c r="H51" s="86">
        <v>-9941000</v>
      </c>
      <c r="I51" s="86">
        <v>-4955000</v>
      </c>
    </row>
    <row r="52" spans="1:9" ht="26.45" customHeight="1" x14ac:dyDescent="0.2">
      <c r="A52" s="265" t="s">
        <v>258</v>
      </c>
      <c r="B52" s="266"/>
      <c r="C52" s="266"/>
      <c r="D52" s="266"/>
      <c r="E52" s="266"/>
      <c r="F52" s="267"/>
      <c r="G52" s="22">
        <v>43</v>
      </c>
      <c r="H52" s="86">
        <v>0</v>
      </c>
      <c r="I52" s="86">
        <v>0</v>
      </c>
    </row>
    <row r="53" spans="1:9" ht="12.75" customHeight="1" x14ac:dyDescent="0.2">
      <c r="A53" s="265" t="s">
        <v>259</v>
      </c>
      <c r="B53" s="266"/>
      <c r="C53" s="266"/>
      <c r="D53" s="266"/>
      <c r="E53" s="266"/>
      <c r="F53" s="267"/>
      <c r="G53" s="22">
        <v>44</v>
      </c>
      <c r="H53" s="86">
        <v>-1201000</v>
      </c>
      <c r="I53" s="86">
        <v>-1327000</v>
      </c>
    </row>
    <row r="54" spans="1:9" ht="27.6" customHeight="1" x14ac:dyDescent="0.2">
      <c r="A54" s="274" t="s">
        <v>260</v>
      </c>
      <c r="B54" s="275"/>
      <c r="C54" s="275"/>
      <c r="D54" s="275"/>
      <c r="E54" s="275"/>
      <c r="F54" s="276"/>
      <c r="G54" s="17">
        <v>45</v>
      </c>
      <c r="H54" s="47">
        <f>H49+H50+H51+H52+H53</f>
        <v>-113059000</v>
      </c>
      <c r="I54" s="47">
        <f>I49+I50+I51+I52+I53</f>
        <v>-8917000</v>
      </c>
    </row>
    <row r="55" spans="1:9" ht="27.6" customHeight="1" x14ac:dyDescent="0.2">
      <c r="A55" s="295" t="s">
        <v>261</v>
      </c>
      <c r="B55" s="296"/>
      <c r="C55" s="296"/>
      <c r="D55" s="296"/>
      <c r="E55" s="296"/>
      <c r="F55" s="297"/>
      <c r="G55" s="17">
        <v>46</v>
      </c>
      <c r="H55" s="47">
        <f>H48+H54</f>
        <v>-91683980</v>
      </c>
      <c r="I55" s="47">
        <f>I48+I54</f>
        <v>1837000</v>
      </c>
    </row>
    <row r="56" spans="1:9" x14ac:dyDescent="0.2">
      <c r="A56" s="201" t="s">
        <v>262</v>
      </c>
      <c r="B56" s="202"/>
      <c r="C56" s="202"/>
      <c r="D56" s="202"/>
      <c r="E56" s="202"/>
      <c r="F56" s="203"/>
      <c r="G56" s="22">
        <v>47</v>
      </c>
      <c r="H56" s="46">
        <v>0</v>
      </c>
      <c r="I56" s="46">
        <v>0</v>
      </c>
    </row>
    <row r="57" spans="1:9" ht="27" customHeight="1" x14ac:dyDescent="0.2">
      <c r="A57" s="295" t="s">
        <v>263</v>
      </c>
      <c r="B57" s="296"/>
      <c r="C57" s="296"/>
      <c r="D57" s="296"/>
      <c r="E57" s="296"/>
      <c r="F57" s="297"/>
      <c r="G57" s="17">
        <v>48</v>
      </c>
      <c r="H57" s="47">
        <f>H27+H42+H55+H56</f>
        <v>-4659983</v>
      </c>
      <c r="I57" s="47">
        <f>I27+I42+I55+I56</f>
        <v>2580823</v>
      </c>
    </row>
    <row r="58" spans="1:9" ht="15.6" customHeight="1" x14ac:dyDescent="0.2">
      <c r="A58" s="298" t="s">
        <v>264</v>
      </c>
      <c r="B58" s="299"/>
      <c r="C58" s="299"/>
      <c r="D58" s="299"/>
      <c r="E58" s="299"/>
      <c r="F58" s="300"/>
      <c r="G58" s="22">
        <v>49</v>
      </c>
      <c r="H58" s="86">
        <v>66179291</v>
      </c>
      <c r="I58" s="86">
        <v>61519308</v>
      </c>
    </row>
    <row r="59" spans="1:9" ht="28.9" customHeight="1" x14ac:dyDescent="0.2">
      <c r="A59" s="292" t="s">
        <v>265</v>
      </c>
      <c r="B59" s="293"/>
      <c r="C59" s="293"/>
      <c r="D59" s="293"/>
      <c r="E59" s="293"/>
      <c r="F59" s="294"/>
      <c r="G59" s="18">
        <v>50</v>
      </c>
      <c r="H59" s="48">
        <f>H57+H58</f>
        <v>61519308</v>
      </c>
      <c r="I59" s="48">
        <f>I57+I58</f>
        <v>64100131</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4803149606299213" right="0.74803149606299213" top="0.98425196850393704" bottom="0.98425196850393704" header="0.51181102362204722" footer="0.51181102362204722"/>
  <pageSetup paperSize="9" scale="80"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topLeftCell="A25" zoomScaleNormal="100" zoomScaleSheetLayoutView="110" workbookViewId="0">
      <selection activeCell="J46" sqref="J46"/>
    </sheetView>
  </sheetViews>
  <sheetFormatPr defaultRowHeight="12.75" x14ac:dyDescent="0.2"/>
  <cols>
    <col min="1" max="7" width="9.140625" style="11"/>
    <col min="8" max="9" width="14.85546875" style="49"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45" t="s">
        <v>266</v>
      </c>
      <c r="B1" s="264"/>
      <c r="C1" s="264"/>
      <c r="D1" s="264"/>
      <c r="E1" s="264"/>
      <c r="F1" s="264"/>
      <c r="G1" s="264"/>
      <c r="H1" s="264"/>
      <c r="I1" s="264"/>
    </row>
    <row r="2" spans="1:9" ht="12.75" customHeight="1" x14ac:dyDescent="0.2">
      <c r="A2" s="244" t="s">
        <v>409</v>
      </c>
      <c r="B2" s="210"/>
      <c r="C2" s="210"/>
      <c r="D2" s="210"/>
      <c r="E2" s="210"/>
      <c r="F2" s="210"/>
      <c r="G2" s="210"/>
      <c r="H2" s="210"/>
      <c r="I2" s="210"/>
    </row>
    <row r="3" spans="1:9" x14ac:dyDescent="0.2">
      <c r="A3" s="272" t="s">
        <v>361</v>
      </c>
      <c r="B3" s="306"/>
      <c r="C3" s="306"/>
      <c r="D3" s="306"/>
      <c r="E3" s="306"/>
      <c r="F3" s="306"/>
      <c r="G3" s="306"/>
      <c r="H3" s="306"/>
      <c r="I3" s="306"/>
    </row>
    <row r="4" spans="1:9" x14ac:dyDescent="0.2">
      <c r="A4" s="268" t="s">
        <v>410</v>
      </c>
      <c r="B4" s="214"/>
      <c r="C4" s="214"/>
      <c r="D4" s="214"/>
      <c r="E4" s="214"/>
      <c r="F4" s="214"/>
      <c r="G4" s="214"/>
      <c r="H4" s="214"/>
      <c r="I4" s="215"/>
    </row>
    <row r="5" spans="1:9" ht="34.5" thickBot="1" x14ac:dyDescent="0.25">
      <c r="A5" s="280" t="s">
        <v>2</v>
      </c>
      <c r="B5" s="281"/>
      <c r="C5" s="281"/>
      <c r="D5" s="281"/>
      <c r="E5" s="281"/>
      <c r="F5" s="282"/>
      <c r="G5" s="12" t="s">
        <v>115</v>
      </c>
      <c r="H5" s="41" t="s">
        <v>377</v>
      </c>
      <c r="I5" s="41" t="s">
        <v>353</v>
      </c>
    </row>
    <row r="6" spans="1:9" x14ac:dyDescent="0.2">
      <c r="A6" s="283">
        <v>1</v>
      </c>
      <c r="B6" s="284"/>
      <c r="C6" s="284"/>
      <c r="D6" s="284"/>
      <c r="E6" s="284"/>
      <c r="F6" s="285"/>
      <c r="G6" s="14">
        <v>2</v>
      </c>
      <c r="H6" s="20" t="s">
        <v>215</v>
      </c>
      <c r="I6" s="20" t="s">
        <v>216</v>
      </c>
    </row>
    <row r="7" spans="1:9" x14ac:dyDescent="0.2">
      <c r="A7" s="286" t="s">
        <v>217</v>
      </c>
      <c r="B7" s="302"/>
      <c r="C7" s="302"/>
      <c r="D7" s="302"/>
      <c r="E7" s="302"/>
      <c r="F7" s="302"/>
      <c r="G7" s="302"/>
      <c r="H7" s="302"/>
      <c r="I7" s="303"/>
    </row>
    <row r="8" spans="1:9" x14ac:dyDescent="0.2">
      <c r="A8" s="305" t="s">
        <v>267</v>
      </c>
      <c r="B8" s="305"/>
      <c r="C8" s="305"/>
      <c r="D8" s="305"/>
      <c r="E8" s="305"/>
      <c r="F8" s="305"/>
      <c r="G8" s="15">
        <v>1</v>
      </c>
      <c r="H8" s="45">
        <v>0</v>
      </c>
      <c r="I8" s="45">
        <v>0</v>
      </c>
    </row>
    <row r="9" spans="1:9" x14ac:dyDescent="0.2">
      <c r="A9" s="248" t="s">
        <v>268</v>
      </c>
      <c r="B9" s="248"/>
      <c r="C9" s="248"/>
      <c r="D9" s="248"/>
      <c r="E9" s="248"/>
      <c r="F9" s="248"/>
      <c r="G9" s="16">
        <v>2</v>
      </c>
      <c r="H9" s="45">
        <v>0</v>
      </c>
      <c r="I9" s="45">
        <v>0</v>
      </c>
    </row>
    <row r="10" spans="1:9" x14ac:dyDescent="0.2">
      <c r="A10" s="248" t="s">
        <v>269</v>
      </c>
      <c r="B10" s="248"/>
      <c r="C10" s="248"/>
      <c r="D10" s="248"/>
      <c r="E10" s="248"/>
      <c r="F10" s="248"/>
      <c r="G10" s="16">
        <v>3</v>
      </c>
      <c r="H10" s="45">
        <v>0</v>
      </c>
      <c r="I10" s="45">
        <v>0</v>
      </c>
    </row>
    <row r="11" spans="1:9" x14ac:dyDescent="0.2">
      <c r="A11" s="248" t="s">
        <v>270</v>
      </c>
      <c r="B11" s="248"/>
      <c r="C11" s="248"/>
      <c r="D11" s="248"/>
      <c r="E11" s="248"/>
      <c r="F11" s="248"/>
      <c r="G11" s="16">
        <v>4</v>
      </c>
      <c r="H11" s="45">
        <v>0</v>
      </c>
      <c r="I11" s="45">
        <v>0</v>
      </c>
    </row>
    <row r="12" spans="1:9" x14ac:dyDescent="0.2">
      <c r="A12" s="248" t="s">
        <v>271</v>
      </c>
      <c r="B12" s="248"/>
      <c r="C12" s="248"/>
      <c r="D12" s="248"/>
      <c r="E12" s="248"/>
      <c r="F12" s="248"/>
      <c r="G12" s="16">
        <v>5</v>
      </c>
      <c r="H12" s="45">
        <v>0</v>
      </c>
      <c r="I12" s="45">
        <v>0</v>
      </c>
    </row>
    <row r="13" spans="1:9" x14ac:dyDescent="0.2">
      <c r="A13" s="248" t="s">
        <v>272</v>
      </c>
      <c r="B13" s="248"/>
      <c r="C13" s="248"/>
      <c r="D13" s="248"/>
      <c r="E13" s="248"/>
      <c r="F13" s="248"/>
      <c r="G13" s="16">
        <v>6</v>
      </c>
      <c r="H13" s="45">
        <v>0</v>
      </c>
      <c r="I13" s="45">
        <v>0</v>
      </c>
    </row>
    <row r="14" spans="1:9" x14ac:dyDescent="0.2">
      <c r="A14" s="248" t="s">
        <v>273</v>
      </c>
      <c r="B14" s="248"/>
      <c r="C14" s="248"/>
      <c r="D14" s="248"/>
      <c r="E14" s="248"/>
      <c r="F14" s="248"/>
      <c r="G14" s="16">
        <v>7</v>
      </c>
      <c r="H14" s="45">
        <v>0</v>
      </c>
      <c r="I14" s="45">
        <v>0</v>
      </c>
    </row>
    <row r="15" spans="1:9" x14ac:dyDescent="0.2">
      <c r="A15" s="248" t="s">
        <v>274</v>
      </c>
      <c r="B15" s="248"/>
      <c r="C15" s="248"/>
      <c r="D15" s="248"/>
      <c r="E15" s="248"/>
      <c r="F15" s="248"/>
      <c r="G15" s="16">
        <v>8</v>
      </c>
      <c r="H15" s="45">
        <v>0</v>
      </c>
      <c r="I15" s="45">
        <v>0</v>
      </c>
    </row>
    <row r="16" spans="1:9" x14ac:dyDescent="0.2">
      <c r="A16" s="258" t="s">
        <v>275</v>
      </c>
      <c r="B16" s="258"/>
      <c r="C16" s="258"/>
      <c r="D16" s="258"/>
      <c r="E16" s="258"/>
      <c r="F16" s="258"/>
      <c r="G16" s="17">
        <v>9</v>
      </c>
      <c r="H16" s="47">
        <f>SUM(H8:H15)</f>
        <v>0</v>
      </c>
      <c r="I16" s="47">
        <f>SUM(I8:I15)</f>
        <v>0</v>
      </c>
    </row>
    <row r="17" spans="1:9" x14ac:dyDescent="0.2">
      <c r="A17" s="248" t="s">
        <v>276</v>
      </c>
      <c r="B17" s="248"/>
      <c r="C17" s="248"/>
      <c r="D17" s="248"/>
      <c r="E17" s="248"/>
      <c r="F17" s="248"/>
      <c r="G17" s="16">
        <v>10</v>
      </c>
      <c r="H17" s="45">
        <v>0</v>
      </c>
      <c r="I17" s="45">
        <v>0</v>
      </c>
    </row>
    <row r="18" spans="1:9" x14ac:dyDescent="0.2">
      <c r="A18" s="248" t="s">
        <v>277</v>
      </c>
      <c r="B18" s="248"/>
      <c r="C18" s="248"/>
      <c r="D18" s="248"/>
      <c r="E18" s="248"/>
      <c r="F18" s="248"/>
      <c r="G18" s="16">
        <v>11</v>
      </c>
      <c r="H18" s="45">
        <v>0</v>
      </c>
      <c r="I18" s="45">
        <v>0</v>
      </c>
    </row>
    <row r="19" spans="1:9" ht="25.9" customHeight="1" x14ac:dyDescent="0.2">
      <c r="A19" s="304" t="s">
        <v>278</v>
      </c>
      <c r="B19" s="304"/>
      <c r="C19" s="304"/>
      <c r="D19" s="304"/>
      <c r="E19" s="304"/>
      <c r="F19" s="304"/>
      <c r="G19" s="18">
        <v>12</v>
      </c>
      <c r="H19" s="48">
        <f>H16+H17+H18</f>
        <v>0</v>
      </c>
      <c r="I19" s="48">
        <f>I16+I17+I18</f>
        <v>0</v>
      </c>
    </row>
    <row r="20" spans="1:9" x14ac:dyDescent="0.2">
      <c r="A20" s="286" t="s">
        <v>235</v>
      </c>
      <c r="B20" s="302"/>
      <c r="C20" s="302"/>
      <c r="D20" s="302"/>
      <c r="E20" s="302"/>
      <c r="F20" s="302"/>
      <c r="G20" s="302"/>
      <c r="H20" s="302"/>
      <c r="I20" s="303"/>
    </row>
    <row r="21" spans="1:9" ht="26.45" customHeight="1" x14ac:dyDescent="0.2">
      <c r="A21" s="305" t="s">
        <v>279</v>
      </c>
      <c r="B21" s="305"/>
      <c r="C21" s="305"/>
      <c r="D21" s="305"/>
      <c r="E21" s="305"/>
      <c r="F21" s="305"/>
      <c r="G21" s="15">
        <v>13</v>
      </c>
      <c r="H21" s="45">
        <v>0</v>
      </c>
      <c r="I21" s="45">
        <v>0</v>
      </c>
    </row>
    <row r="22" spans="1:9" x14ac:dyDescent="0.2">
      <c r="A22" s="248" t="s">
        <v>280</v>
      </c>
      <c r="B22" s="248"/>
      <c r="C22" s="248"/>
      <c r="D22" s="248"/>
      <c r="E22" s="248"/>
      <c r="F22" s="248"/>
      <c r="G22" s="16">
        <v>14</v>
      </c>
      <c r="H22" s="45">
        <v>0</v>
      </c>
      <c r="I22" s="45">
        <v>0</v>
      </c>
    </row>
    <row r="23" spans="1:9" x14ac:dyDescent="0.2">
      <c r="A23" s="248" t="s">
        <v>281</v>
      </c>
      <c r="B23" s="248"/>
      <c r="C23" s="248"/>
      <c r="D23" s="248"/>
      <c r="E23" s="248"/>
      <c r="F23" s="248"/>
      <c r="G23" s="16">
        <v>15</v>
      </c>
      <c r="H23" s="45">
        <v>0</v>
      </c>
      <c r="I23" s="45">
        <v>0</v>
      </c>
    </row>
    <row r="24" spans="1:9" x14ac:dyDescent="0.2">
      <c r="A24" s="248" t="s">
        <v>282</v>
      </c>
      <c r="B24" s="248"/>
      <c r="C24" s="248"/>
      <c r="D24" s="248"/>
      <c r="E24" s="248"/>
      <c r="F24" s="248"/>
      <c r="G24" s="16">
        <v>16</v>
      </c>
      <c r="H24" s="45">
        <v>0</v>
      </c>
      <c r="I24" s="45">
        <v>0</v>
      </c>
    </row>
    <row r="25" spans="1:9" x14ac:dyDescent="0.2">
      <c r="A25" s="248" t="s">
        <v>283</v>
      </c>
      <c r="B25" s="248"/>
      <c r="C25" s="248"/>
      <c r="D25" s="248"/>
      <c r="E25" s="248"/>
      <c r="F25" s="248"/>
      <c r="G25" s="16">
        <v>17</v>
      </c>
      <c r="H25" s="45">
        <v>0</v>
      </c>
      <c r="I25" s="45">
        <v>0</v>
      </c>
    </row>
    <row r="26" spans="1:9" x14ac:dyDescent="0.2">
      <c r="A26" s="248" t="s">
        <v>284</v>
      </c>
      <c r="B26" s="248"/>
      <c r="C26" s="248"/>
      <c r="D26" s="248"/>
      <c r="E26" s="248"/>
      <c r="F26" s="248"/>
      <c r="G26" s="16">
        <v>18</v>
      </c>
      <c r="H26" s="45">
        <v>0</v>
      </c>
      <c r="I26" s="45">
        <v>0</v>
      </c>
    </row>
    <row r="27" spans="1:9" ht="25.15" customHeight="1" x14ac:dyDescent="0.2">
      <c r="A27" s="258" t="s">
        <v>285</v>
      </c>
      <c r="B27" s="258"/>
      <c r="C27" s="258"/>
      <c r="D27" s="258"/>
      <c r="E27" s="258"/>
      <c r="F27" s="258"/>
      <c r="G27" s="17">
        <v>19</v>
      </c>
      <c r="H27" s="47">
        <f>SUM(H21:H26)</f>
        <v>0</v>
      </c>
      <c r="I27" s="47">
        <f>SUM(I21:I26)</f>
        <v>0</v>
      </c>
    </row>
    <row r="28" spans="1:9" ht="21" customHeight="1" x14ac:dyDescent="0.2">
      <c r="A28" s="248" t="s">
        <v>286</v>
      </c>
      <c r="B28" s="248"/>
      <c r="C28" s="248"/>
      <c r="D28" s="248"/>
      <c r="E28" s="248"/>
      <c r="F28" s="248"/>
      <c r="G28" s="16">
        <v>20</v>
      </c>
      <c r="H28" s="45">
        <v>0</v>
      </c>
      <c r="I28" s="45">
        <v>0</v>
      </c>
    </row>
    <row r="29" spans="1:9" x14ac:dyDescent="0.2">
      <c r="A29" s="248" t="s">
        <v>287</v>
      </c>
      <c r="B29" s="248"/>
      <c r="C29" s="248"/>
      <c r="D29" s="248"/>
      <c r="E29" s="248"/>
      <c r="F29" s="248"/>
      <c r="G29" s="16">
        <v>21</v>
      </c>
      <c r="H29" s="45">
        <v>0</v>
      </c>
      <c r="I29" s="45">
        <v>0</v>
      </c>
    </row>
    <row r="30" spans="1:9" x14ac:dyDescent="0.2">
      <c r="A30" s="248" t="s">
        <v>288</v>
      </c>
      <c r="B30" s="248"/>
      <c r="C30" s="248"/>
      <c r="D30" s="248"/>
      <c r="E30" s="248"/>
      <c r="F30" s="248"/>
      <c r="G30" s="16">
        <v>22</v>
      </c>
      <c r="H30" s="45">
        <v>0</v>
      </c>
      <c r="I30" s="45">
        <v>0</v>
      </c>
    </row>
    <row r="31" spans="1:9" x14ac:dyDescent="0.2">
      <c r="A31" s="248" t="s">
        <v>289</v>
      </c>
      <c r="B31" s="248"/>
      <c r="C31" s="248"/>
      <c r="D31" s="248"/>
      <c r="E31" s="248"/>
      <c r="F31" s="248"/>
      <c r="G31" s="16">
        <v>23</v>
      </c>
      <c r="H31" s="45">
        <v>0</v>
      </c>
      <c r="I31" s="45">
        <v>0</v>
      </c>
    </row>
    <row r="32" spans="1:9" x14ac:dyDescent="0.2">
      <c r="A32" s="248" t="s">
        <v>290</v>
      </c>
      <c r="B32" s="248"/>
      <c r="C32" s="248"/>
      <c r="D32" s="248"/>
      <c r="E32" s="248"/>
      <c r="F32" s="248"/>
      <c r="G32" s="16">
        <v>24</v>
      </c>
      <c r="H32" s="45">
        <v>0</v>
      </c>
      <c r="I32" s="45">
        <v>0</v>
      </c>
    </row>
    <row r="33" spans="1:9" ht="28.9" customHeight="1" x14ac:dyDescent="0.2">
      <c r="A33" s="258" t="s">
        <v>291</v>
      </c>
      <c r="B33" s="258"/>
      <c r="C33" s="258"/>
      <c r="D33" s="258"/>
      <c r="E33" s="258"/>
      <c r="F33" s="258"/>
      <c r="G33" s="17">
        <v>25</v>
      </c>
      <c r="H33" s="47">
        <f>SUM(H28:H32)</f>
        <v>0</v>
      </c>
      <c r="I33" s="47">
        <f>SUM(I28:I32)</f>
        <v>0</v>
      </c>
    </row>
    <row r="34" spans="1:9" ht="26.45" customHeight="1" x14ac:dyDescent="0.2">
      <c r="A34" s="304" t="s">
        <v>292</v>
      </c>
      <c r="B34" s="304"/>
      <c r="C34" s="304"/>
      <c r="D34" s="304"/>
      <c r="E34" s="304"/>
      <c r="F34" s="304"/>
      <c r="G34" s="18">
        <v>26</v>
      </c>
      <c r="H34" s="48">
        <f>H27+H33</f>
        <v>0</v>
      </c>
      <c r="I34" s="48">
        <f>I27+I33</f>
        <v>0</v>
      </c>
    </row>
    <row r="35" spans="1:9" x14ac:dyDescent="0.2">
      <c r="A35" s="286" t="s">
        <v>250</v>
      </c>
      <c r="B35" s="302"/>
      <c r="C35" s="302"/>
      <c r="D35" s="302"/>
      <c r="E35" s="302"/>
      <c r="F35" s="302"/>
      <c r="G35" s="302">
        <v>0</v>
      </c>
      <c r="H35" s="302"/>
      <c r="I35" s="303"/>
    </row>
    <row r="36" spans="1:9" x14ac:dyDescent="0.2">
      <c r="A36" s="301" t="s">
        <v>293</v>
      </c>
      <c r="B36" s="301"/>
      <c r="C36" s="301"/>
      <c r="D36" s="301"/>
      <c r="E36" s="301"/>
      <c r="F36" s="301"/>
      <c r="G36" s="15">
        <v>27</v>
      </c>
      <c r="H36" s="45">
        <v>0</v>
      </c>
      <c r="I36" s="45">
        <v>0</v>
      </c>
    </row>
    <row r="37" spans="1:9" ht="21.6" customHeight="1" x14ac:dyDescent="0.2">
      <c r="A37" s="195" t="s">
        <v>294</v>
      </c>
      <c r="B37" s="195"/>
      <c r="C37" s="195"/>
      <c r="D37" s="195"/>
      <c r="E37" s="195"/>
      <c r="F37" s="195"/>
      <c r="G37" s="16">
        <v>28</v>
      </c>
      <c r="H37" s="45">
        <v>0</v>
      </c>
      <c r="I37" s="45">
        <v>0</v>
      </c>
    </row>
    <row r="38" spans="1:9" x14ac:dyDescent="0.2">
      <c r="A38" s="195" t="s">
        <v>295</v>
      </c>
      <c r="B38" s="195"/>
      <c r="C38" s="195"/>
      <c r="D38" s="195"/>
      <c r="E38" s="195"/>
      <c r="F38" s="195"/>
      <c r="G38" s="16">
        <v>29</v>
      </c>
      <c r="H38" s="45">
        <v>0</v>
      </c>
      <c r="I38" s="45">
        <v>0</v>
      </c>
    </row>
    <row r="39" spans="1:9" x14ac:dyDescent="0.2">
      <c r="A39" s="195" t="s">
        <v>296</v>
      </c>
      <c r="B39" s="195"/>
      <c r="C39" s="195"/>
      <c r="D39" s="195"/>
      <c r="E39" s="195"/>
      <c r="F39" s="195"/>
      <c r="G39" s="16">
        <v>30</v>
      </c>
      <c r="H39" s="45">
        <v>0</v>
      </c>
      <c r="I39" s="45">
        <v>0</v>
      </c>
    </row>
    <row r="40" spans="1:9" ht="26.45" customHeight="1" x14ac:dyDescent="0.2">
      <c r="A40" s="258" t="s">
        <v>297</v>
      </c>
      <c r="B40" s="258"/>
      <c r="C40" s="258"/>
      <c r="D40" s="258"/>
      <c r="E40" s="258"/>
      <c r="F40" s="258"/>
      <c r="G40" s="17">
        <v>31</v>
      </c>
      <c r="H40" s="47">
        <f>H39+H38+H37+H36</f>
        <v>0</v>
      </c>
      <c r="I40" s="47">
        <f>I39+I38+I37+I36</f>
        <v>0</v>
      </c>
    </row>
    <row r="41" spans="1:9" ht="22.9" customHeight="1" x14ac:dyDescent="0.2">
      <c r="A41" s="195" t="s">
        <v>298</v>
      </c>
      <c r="B41" s="195"/>
      <c r="C41" s="195"/>
      <c r="D41" s="195"/>
      <c r="E41" s="195"/>
      <c r="F41" s="195"/>
      <c r="G41" s="16">
        <v>32</v>
      </c>
      <c r="H41" s="45">
        <v>0</v>
      </c>
      <c r="I41" s="45">
        <v>0</v>
      </c>
    </row>
    <row r="42" spans="1:9" x14ac:dyDescent="0.2">
      <c r="A42" s="195" t="s">
        <v>299</v>
      </c>
      <c r="B42" s="195"/>
      <c r="C42" s="195"/>
      <c r="D42" s="195"/>
      <c r="E42" s="195"/>
      <c r="F42" s="195"/>
      <c r="G42" s="16">
        <v>33</v>
      </c>
      <c r="H42" s="45">
        <v>0</v>
      </c>
      <c r="I42" s="45">
        <v>0</v>
      </c>
    </row>
    <row r="43" spans="1:9" x14ac:dyDescent="0.2">
      <c r="A43" s="195" t="s">
        <v>300</v>
      </c>
      <c r="B43" s="195"/>
      <c r="C43" s="195"/>
      <c r="D43" s="195"/>
      <c r="E43" s="195"/>
      <c r="F43" s="195"/>
      <c r="G43" s="16">
        <v>34</v>
      </c>
      <c r="H43" s="45">
        <v>0</v>
      </c>
      <c r="I43" s="45">
        <v>0</v>
      </c>
    </row>
    <row r="44" spans="1:9" ht="25.15" customHeight="1" x14ac:dyDescent="0.2">
      <c r="A44" s="195" t="s">
        <v>301</v>
      </c>
      <c r="B44" s="195"/>
      <c r="C44" s="195"/>
      <c r="D44" s="195"/>
      <c r="E44" s="195"/>
      <c r="F44" s="195"/>
      <c r="G44" s="16">
        <v>35</v>
      </c>
      <c r="H44" s="45">
        <v>0</v>
      </c>
      <c r="I44" s="45">
        <v>0</v>
      </c>
    </row>
    <row r="45" spans="1:9" x14ac:dyDescent="0.2">
      <c r="A45" s="195" t="s">
        <v>302</v>
      </c>
      <c r="B45" s="195"/>
      <c r="C45" s="195"/>
      <c r="D45" s="195"/>
      <c r="E45" s="195"/>
      <c r="F45" s="195"/>
      <c r="G45" s="16">
        <v>36</v>
      </c>
      <c r="H45" s="45">
        <v>0</v>
      </c>
      <c r="I45" s="45">
        <v>0</v>
      </c>
    </row>
    <row r="46" spans="1:9" ht="25.15" customHeight="1" x14ac:dyDescent="0.2">
      <c r="A46" s="258" t="s">
        <v>303</v>
      </c>
      <c r="B46" s="258"/>
      <c r="C46" s="258"/>
      <c r="D46" s="258"/>
      <c r="E46" s="258"/>
      <c r="F46" s="258"/>
      <c r="G46" s="17">
        <v>37</v>
      </c>
      <c r="H46" s="47">
        <f>H45+H44+H43+H42+H41</f>
        <v>0</v>
      </c>
      <c r="I46" s="47">
        <f>I45+I44+I43+I42+I41</f>
        <v>0</v>
      </c>
    </row>
    <row r="47" spans="1:9" ht="28.15" customHeight="1" x14ac:dyDescent="0.2">
      <c r="A47" s="250" t="s">
        <v>304</v>
      </c>
      <c r="B47" s="250"/>
      <c r="C47" s="250"/>
      <c r="D47" s="250"/>
      <c r="E47" s="250"/>
      <c r="F47" s="250"/>
      <c r="G47" s="17">
        <v>38</v>
      </c>
      <c r="H47" s="47">
        <f>H46+H40</f>
        <v>0</v>
      </c>
      <c r="I47" s="47">
        <f>I46+I40</f>
        <v>0</v>
      </c>
    </row>
    <row r="48" spans="1:9" x14ac:dyDescent="0.2">
      <c r="A48" s="248" t="s">
        <v>305</v>
      </c>
      <c r="B48" s="248"/>
      <c r="C48" s="248"/>
      <c r="D48" s="248"/>
      <c r="E48" s="248"/>
      <c r="F48" s="248"/>
      <c r="G48" s="16">
        <v>39</v>
      </c>
      <c r="H48" s="45">
        <v>0</v>
      </c>
      <c r="I48" s="45">
        <v>0</v>
      </c>
    </row>
    <row r="49" spans="1:9" ht="24.6" customHeight="1" x14ac:dyDescent="0.2">
      <c r="A49" s="250" t="s">
        <v>306</v>
      </c>
      <c r="B49" s="250"/>
      <c r="C49" s="250"/>
      <c r="D49" s="250"/>
      <c r="E49" s="250"/>
      <c r="F49" s="250"/>
      <c r="G49" s="17">
        <v>40</v>
      </c>
      <c r="H49" s="47">
        <f>H19+H34+H47+H48</f>
        <v>0</v>
      </c>
      <c r="I49" s="47">
        <f>I19+I34+I47+I48</f>
        <v>0</v>
      </c>
    </row>
    <row r="50" spans="1:9" x14ac:dyDescent="0.2">
      <c r="A50" s="308" t="s">
        <v>264</v>
      </c>
      <c r="B50" s="308"/>
      <c r="C50" s="308"/>
      <c r="D50" s="308"/>
      <c r="E50" s="308"/>
      <c r="F50" s="308"/>
      <c r="G50" s="16">
        <v>41</v>
      </c>
      <c r="H50" s="45">
        <v>0</v>
      </c>
      <c r="I50" s="45">
        <v>0</v>
      </c>
    </row>
    <row r="51" spans="1:9" ht="28.9" customHeight="1" x14ac:dyDescent="0.2">
      <c r="A51" s="307" t="s">
        <v>307</v>
      </c>
      <c r="B51" s="307"/>
      <c r="C51" s="307"/>
      <c r="D51" s="307"/>
      <c r="E51" s="307"/>
      <c r="F51" s="307"/>
      <c r="G51" s="19">
        <v>42</v>
      </c>
      <c r="H51" s="61">
        <f>H50+H49</f>
        <v>0</v>
      </c>
      <c r="I51" s="61">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tabSelected="1" topLeftCell="A31" zoomScale="85" zoomScaleNormal="85" zoomScaleSheetLayoutView="80" workbookViewId="0">
      <selection activeCell="J51" sqref="J51"/>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3.42578125" style="63"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09" t="s">
        <v>308</v>
      </c>
      <c r="B1" s="310"/>
      <c r="C1" s="310"/>
      <c r="D1" s="310"/>
      <c r="E1" s="310"/>
      <c r="F1" s="310"/>
      <c r="G1" s="310"/>
      <c r="H1" s="310"/>
      <c r="I1" s="310"/>
      <c r="J1" s="310"/>
      <c r="K1" s="62"/>
    </row>
    <row r="2" spans="1:23" ht="15.75" x14ac:dyDescent="0.2">
      <c r="A2" s="3"/>
      <c r="B2" s="4"/>
      <c r="C2" s="311" t="s">
        <v>309</v>
      </c>
      <c r="D2" s="311"/>
      <c r="E2" s="5">
        <v>43831</v>
      </c>
      <c r="F2" s="6" t="s">
        <v>0</v>
      </c>
      <c r="G2" s="5">
        <v>44196</v>
      </c>
      <c r="H2" s="64"/>
      <c r="I2" s="64"/>
      <c r="J2" s="64"/>
      <c r="K2" s="65"/>
      <c r="V2" s="66" t="s">
        <v>361</v>
      </c>
    </row>
    <row r="3" spans="1:23" ht="13.5" customHeight="1" thickBot="1" x14ac:dyDescent="0.25">
      <c r="A3" s="314" t="s">
        <v>310</v>
      </c>
      <c r="B3" s="315"/>
      <c r="C3" s="315"/>
      <c r="D3" s="315"/>
      <c r="E3" s="315"/>
      <c r="F3" s="315"/>
      <c r="G3" s="318" t="s">
        <v>3</v>
      </c>
      <c r="H3" s="320" t="s">
        <v>311</v>
      </c>
      <c r="I3" s="320"/>
      <c r="J3" s="320"/>
      <c r="K3" s="320"/>
      <c r="L3" s="320"/>
      <c r="M3" s="320"/>
      <c r="N3" s="320"/>
      <c r="O3" s="320"/>
      <c r="P3" s="320"/>
      <c r="Q3" s="320"/>
      <c r="R3" s="320"/>
      <c r="S3" s="320"/>
      <c r="T3" s="320"/>
      <c r="U3" s="320"/>
      <c r="V3" s="320" t="s">
        <v>312</v>
      </c>
      <c r="W3" s="322" t="s">
        <v>313</v>
      </c>
    </row>
    <row r="4" spans="1:23" ht="57" thickBot="1" x14ac:dyDescent="0.25">
      <c r="A4" s="316"/>
      <c r="B4" s="317"/>
      <c r="C4" s="317"/>
      <c r="D4" s="317"/>
      <c r="E4" s="317"/>
      <c r="F4" s="317"/>
      <c r="G4" s="319"/>
      <c r="H4" s="67" t="s">
        <v>314</v>
      </c>
      <c r="I4" s="67" t="s">
        <v>315</v>
      </c>
      <c r="J4" s="67" t="s">
        <v>316</v>
      </c>
      <c r="K4" s="67" t="s">
        <v>317</v>
      </c>
      <c r="L4" s="67" t="s">
        <v>318</v>
      </c>
      <c r="M4" s="67" t="s">
        <v>319</v>
      </c>
      <c r="N4" s="67" t="s">
        <v>320</v>
      </c>
      <c r="O4" s="67" t="s">
        <v>321</v>
      </c>
      <c r="P4" s="67" t="s">
        <v>322</v>
      </c>
      <c r="Q4" s="67" t="s">
        <v>323</v>
      </c>
      <c r="R4" s="67" t="s">
        <v>324</v>
      </c>
      <c r="S4" s="67" t="s">
        <v>325</v>
      </c>
      <c r="T4" s="67" t="s">
        <v>326</v>
      </c>
      <c r="U4" s="67" t="s">
        <v>327</v>
      </c>
      <c r="V4" s="321"/>
      <c r="W4" s="323"/>
    </row>
    <row r="5" spans="1:23" ht="22.5" x14ac:dyDescent="0.2">
      <c r="A5" s="324">
        <v>1</v>
      </c>
      <c r="B5" s="325"/>
      <c r="C5" s="325"/>
      <c r="D5" s="325"/>
      <c r="E5" s="325"/>
      <c r="F5" s="325"/>
      <c r="G5" s="7">
        <v>2</v>
      </c>
      <c r="H5" s="68" t="s">
        <v>215</v>
      </c>
      <c r="I5" s="69" t="s">
        <v>216</v>
      </c>
      <c r="J5" s="68" t="s">
        <v>362</v>
      </c>
      <c r="K5" s="69" t="s">
        <v>363</v>
      </c>
      <c r="L5" s="68" t="s">
        <v>364</v>
      </c>
      <c r="M5" s="69" t="s">
        <v>365</v>
      </c>
      <c r="N5" s="68" t="s">
        <v>366</v>
      </c>
      <c r="O5" s="69" t="s">
        <v>367</v>
      </c>
      <c r="P5" s="68" t="s">
        <v>368</v>
      </c>
      <c r="Q5" s="69" t="s">
        <v>369</v>
      </c>
      <c r="R5" s="68" t="s">
        <v>370</v>
      </c>
      <c r="S5" s="69" t="s">
        <v>371</v>
      </c>
      <c r="T5" s="68" t="s">
        <v>372</v>
      </c>
      <c r="U5" s="68" t="s">
        <v>373</v>
      </c>
      <c r="V5" s="68" t="s">
        <v>374</v>
      </c>
      <c r="W5" s="70" t="s">
        <v>375</v>
      </c>
    </row>
    <row r="6" spans="1:23" x14ac:dyDescent="0.2">
      <c r="A6" s="326" t="s">
        <v>328</v>
      </c>
      <c r="B6" s="326"/>
      <c r="C6" s="326"/>
      <c r="D6" s="326"/>
      <c r="E6" s="326"/>
      <c r="F6" s="326"/>
      <c r="G6" s="326"/>
      <c r="H6" s="326"/>
      <c r="I6" s="326"/>
      <c r="J6" s="326"/>
      <c r="K6" s="326"/>
      <c r="L6" s="326"/>
      <c r="M6" s="326"/>
      <c r="N6" s="327"/>
      <c r="O6" s="327"/>
      <c r="P6" s="327"/>
      <c r="Q6" s="327"/>
      <c r="R6" s="327"/>
      <c r="S6" s="327"/>
      <c r="T6" s="327"/>
      <c r="U6" s="327"/>
      <c r="V6" s="327"/>
      <c r="W6" s="328"/>
    </row>
    <row r="7" spans="1:23" x14ac:dyDescent="0.2">
      <c r="A7" s="329" t="s">
        <v>378</v>
      </c>
      <c r="B7" s="329"/>
      <c r="C7" s="329"/>
      <c r="D7" s="329"/>
      <c r="E7" s="329"/>
      <c r="F7" s="329"/>
      <c r="G7" s="8">
        <v>1</v>
      </c>
      <c r="H7" s="71">
        <v>247193050</v>
      </c>
      <c r="I7" s="71">
        <v>88235980</v>
      </c>
      <c r="J7" s="71">
        <v>11652410</v>
      </c>
      <c r="K7" s="71">
        <v>8465950</v>
      </c>
      <c r="L7" s="71">
        <v>8465950</v>
      </c>
      <c r="M7" s="71">
        <v>32188407</v>
      </c>
      <c r="N7" s="71">
        <v>32251148</v>
      </c>
      <c r="O7" s="71">
        <v>40706979</v>
      </c>
      <c r="P7" s="71">
        <v>0</v>
      </c>
      <c r="Q7" s="71">
        <v>0</v>
      </c>
      <c r="R7" s="71">
        <v>0</v>
      </c>
      <c r="S7" s="71">
        <v>-249638779</v>
      </c>
      <c r="T7" s="71">
        <v>-119570198</v>
      </c>
      <c r="U7" s="72">
        <f>H7+I7+J7+K7-L7+M7+N7+O7+P7+Q7+R7+S7+T7</f>
        <v>83018997</v>
      </c>
      <c r="V7" s="71">
        <v>-699431</v>
      </c>
      <c r="W7" s="72">
        <f>U7+V7</f>
        <v>82319566</v>
      </c>
    </row>
    <row r="8" spans="1:23" x14ac:dyDescent="0.2">
      <c r="A8" s="312" t="s">
        <v>329</v>
      </c>
      <c r="B8" s="312"/>
      <c r="C8" s="312"/>
      <c r="D8" s="312"/>
      <c r="E8" s="312"/>
      <c r="F8" s="312"/>
      <c r="G8" s="8">
        <v>2</v>
      </c>
      <c r="H8" s="71">
        <v>0</v>
      </c>
      <c r="I8" s="71">
        <v>0</v>
      </c>
      <c r="J8" s="71">
        <v>0</v>
      </c>
      <c r="K8" s="71">
        <v>0</v>
      </c>
      <c r="L8" s="71">
        <v>0</v>
      </c>
      <c r="M8" s="71">
        <v>0</v>
      </c>
      <c r="N8" s="71">
        <v>0</v>
      </c>
      <c r="O8" s="71">
        <v>0</v>
      </c>
      <c r="P8" s="71">
        <v>0</v>
      </c>
      <c r="Q8" s="71">
        <v>0</v>
      </c>
      <c r="R8" s="71">
        <v>0</v>
      </c>
      <c r="S8" s="71">
        <v>0</v>
      </c>
      <c r="T8" s="71">
        <v>0</v>
      </c>
      <c r="U8" s="72">
        <f t="shared" ref="U8:U9" si="0">H8+I8+J8+K8-L8+M8+N8+O8+P8+Q8+R8+S8+T8</f>
        <v>0</v>
      </c>
      <c r="V8" s="71">
        <v>0</v>
      </c>
      <c r="W8" s="72">
        <f t="shared" ref="W8:W9" si="1">U8+V8</f>
        <v>0</v>
      </c>
    </row>
    <row r="9" spans="1:23" x14ac:dyDescent="0.2">
      <c r="A9" s="312" t="s">
        <v>330</v>
      </c>
      <c r="B9" s="312"/>
      <c r="C9" s="312"/>
      <c r="D9" s="312"/>
      <c r="E9" s="312"/>
      <c r="F9" s="312"/>
      <c r="G9" s="8">
        <v>3</v>
      </c>
      <c r="H9" s="71">
        <v>0</v>
      </c>
      <c r="I9" s="71">
        <v>0</v>
      </c>
      <c r="J9" s="71">
        <v>0</v>
      </c>
      <c r="K9" s="71">
        <v>0</v>
      </c>
      <c r="L9" s="71">
        <v>0</v>
      </c>
      <c r="M9" s="71">
        <v>0</v>
      </c>
      <c r="N9" s="71">
        <v>0</v>
      </c>
      <c r="O9" s="71">
        <v>0</v>
      </c>
      <c r="P9" s="71">
        <v>0</v>
      </c>
      <c r="Q9" s="71">
        <v>0</v>
      </c>
      <c r="R9" s="71">
        <v>0</v>
      </c>
      <c r="S9" s="71">
        <v>0</v>
      </c>
      <c r="T9" s="71">
        <v>0</v>
      </c>
      <c r="U9" s="72">
        <f t="shared" si="0"/>
        <v>0</v>
      </c>
      <c r="V9" s="71">
        <v>0</v>
      </c>
      <c r="W9" s="72">
        <f t="shared" si="1"/>
        <v>0</v>
      </c>
    </row>
    <row r="10" spans="1:23" ht="22.5" customHeight="1" x14ac:dyDescent="0.2">
      <c r="A10" s="313" t="s">
        <v>379</v>
      </c>
      <c r="B10" s="313"/>
      <c r="C10" s="313"/>
      <c r="D10" s="313"/>
      <c r="E10" s="313"/>
      <c r="F10" s="313"/>
      <c r="G10" s="9">
        <v>4</v>
      </c>
      <c r="H10" s="73">
        <f>H7+H8+H9</f>
        <v>247193050</v>
      </c>
      <c r="I10" s="73">
        <f t="shared" ref="I10:W10" si="2">I7+I8+I9</f>
        <v>88235980</v>
      </c>
      <c r="J10" s="73">
        <f t="shared" si="2"/>
        <v>11652410</v>
      </c>
      <c r="K10" s="73">
        <f t="shared" si="2"/>
        <v>8465950</v>
      </c>
      <c r="L10" s="73">
        <f t="shared" si="2"/>
        <v>8465950</v>
      </c>
      <c r="M10" s="73">
        <f t="shared" si="2"/>
        <v>32188407</v>
      </c>
      <c r="N10" s="73">
        <f t="shared" si="2"/>
        <v>32251148</v>
      </c>
      <c r="O10" s="73">
        <f t="shared" si="2"/>
        <v>40706979</v>
      </c>
      <c r="P10" s="73">
        <f t="shared" si="2"/>
        <v>0</v>
      </c>
      <c r="Q10" s="73">
        <f t="shared" si="2"/>
        <v>0</v>
      </c>
      <c r="R10" s="73">
        <f t="shared" si="2"/>
        <v>0</v>
      </c>
      <c r="S10" s="73">
        <f t="shared" si="2"/>
        <v>-249638779</v>
      </c>
      <c r="T10" s="73">
        <f t="shared" si="2"/>
        <v>-119570198</v>
      </c>
      <c r="U10" s="73">
        <f t="shared" si="2"/>
        <v>83018997</v>
      </c>
      <c r="V10" s="73">
        <f t="shared" si="2"/>
        <v>-699431</v>
      </c>
      <c r="W10" s="73">
        <f t="shared" si="2"/>
        <v>82319566</v>
      </c>
    </row>
    <row r="11" spans="1:23" x14ac:dyDescent="0.2">
      <c r="A11" s="312" t="s">
        <v>331</v>
      </c>
      <c r="B11" s="312"/>
      <c r="C11" s="312"/>
      <c r="D11" s="312"/>
      <c r="E11" s="312"/>
      <c r="F11" s="312"/>
      <c r="G11" s="8">
        <v>5</v>
      </c>
      <c r="H11" s="75">
        <v>0</v>
      </c>
      <c r="I11" s="75">
        <v>0</v>
      </c>
      <c r="J11" s="75">
        <v>0</v>
      </c>
      <c r="K11" s="75">
        <v>0</v>
      </c>
      <c r="L11" s="75">
        <v>0</v>
      </c>
      <c r="M11" s="75">
        <v>0</v>
      </c>
      <c r="N11" s="75">
        <v>0</v>
      </c>
      <c r="O11" s="75">
        <v>0</v>
      </c>
      <c r="P11" s="75">
        <v>0</v>
      </c>
      <c r="Q11" s="75">
        <v>0</v>
      </c>
      <c r="R11" s="75">
        <v>0</v>
      </c>
      <c r="S11" s="75">
        <v>0</v>
      </c>
      <c r="T11" s="71">
        <v>3250989</v>
      </c>
      <c r="U11" s="72">
        <f>H11+I11+J11+K11-L11+M11+N11+O11+P11+Q11+R11+S11+T11</f>
        <v>3250989</v>
      </c>
      <c r="V11" s="88">
        <v>0</v>
      </c>
      <c r="W11" s="72">
        <f t="shared" ref="W11:W28" si="3">U11+V11</f>
        <v>3250989</v>
      </c>
    </row>
    <row r="12" spans="1:23" x14ac:dyDescent="0.2">
      <c r="A12" s="312" t="s">
        <v>332</v>
      </c>
      <c r="B12" s="312"/>
      <c r="C12" s="312"/>
      <c r="D12" s="312"/>
      <c r="E12" s="312"/>
      <c r="F12" s="312"/>
      <c r="G12" s="8">
        <v>6</v>
      </c>
      <c r="H12" s="75">
        <v>0</v>
      </c>
      <c r="I12" s="75">
        <v>0</v>
      </c>
      <c r="J12" s="75">
        <v>0</v>
      </c>
      <c r="K12" s="75">
        <v>0</v>
      </c>
      <c r="L12" s="75">
        <v>0</v>
      </c>
      <c r="M12" s="75">
        <v>0</v>
      </c>
      <c r="N12" s="88">
        <v>-1661448</v>
      </c>
      <c r="O12" s="75">
        <v>0</v>
      </c>
      <c r="P12" s="75">
        <v>0</v>
      </c>
      <c r="Q12" s="75">
        <v>0</v>
      </c>
      <c r="R12" s="75">
        <v>0</v>
      </c>
      <c r="S12" s="75">
        <v>0</v>
      </c>
      <c r="T12" s="75">
        <v>0</v>
      </c>
      <c r="U12" s="72">
        <f t="shared" ref="U12:U28" si="4">H12+I12+J12+K12-L12+M12+N12+O12+P12+Q12+R12+S12+T12</f>
        <v>-1661448</v>
      </c>
      <c r="V12" s="88">
        <v>0</v>
      </c>
      <c r="W12" s="72">
        <f t="shared" si="3"/>
        <v>-1661448</v>
      </c>
    </row>
    <row r="13" spans="1:23" ht="26.25" customHeight="1" x14ac:dyDescent="0.2">
      <c r="A13" s="312" t="s">
        <v>333</v>
      </c>
      <c r="B13" s="312"/>
      <c r="C13" s="312"/>
      <c r="D13" s="312"/>
      <c r="E13" s="312"/>
      <c r="F13" s="312"/>
      <c r="G13" s="8">
        <v>7</v>
      </c>
      <c r="H13" s="75">
        <v>0</v>
      </c>
      <c r="I13" s="75">
        <v>0</v>
      </c>
      <c r="J13" s="75">
        <v>0</v>
      </c>
      <c r="K13" s="75">
        <v>0</v>
      </c>
      <c r="L13" s="75">
        <v>0</v>
      </c>
      <c r="M13" s="75">
        <v>0</v>
      </c>
      <c r="N13" s="75">
        <v>0</v>
      </c>
      <c r="O13" s="71">
        <v>0</v>
      </c>
      <c r="P13" s="75">
        <v>0</v>
      </c>
      <c r="Q13" s="75">
        <v>0</v>
      </c>
      <c r="R13" s="75">
        <v>0</v>
      </c>
      <c r="S13" s="71">
        <v>0</v>
      </c>
      <c r="T13" s="71">
        <v>0</v>
      </c>
      <c r="U13" s="72">
        <f t="shared" si="4"/>
        <v>0</v>
      </c>
      <c r="V13" s="88">
        <v>0</v>
      </c>
      <c r="W13" s="72">
        <f t="shared" si="3"/>
        <v>0</v>
      </c>
    </row>
    <row r="14" spans="1:23" ht="29.25" customHeight="1" x14ac:dyDescent="0.2">
      <c r="A14" s="312" t="s">
        <v>334</v>
      </c>
      <c r="B14" s="312"/>
      <c r="C14" s="312"/>
      <c r="D14" s="312"/>
      <c r="E14" s="312"/>
      <c r="F14" s="312"/>
      <c r="G14" s="8">
        <v>8</v>
      </c>
      <c r="H14" s="75">
        <v>0</v>
      </c>
      <c r="I14" s="75">
        <v>0</v>
      </c>
      <c r="J14" s="75">
        <v>0</v>
      </c>
      <c r="K14" s="75">
        <v>0</v>
      </c>
      <c r="L14" s="75">
        <v>0</v>
      </c>
      <c r="M14" s="75">
        <v>0</v>
      </c>
      <c r="N14" s="75">
        <v>0</v>
      </c>
      <c r="O14" s="75">
        <v>0</v>
      </c>
      <c r="P14" s="71">
        <v>0</v>
      </c>
      <c r="Q14" s="75">
        <v>0</v>
      </c>
      <c r="R14" s="75">
        <v>0</v>
      </c>
      <c r="S14" s="71">
        <v>0</v>
      </c>
      <c r="T14" s="71">
        <v>0</v>
      </c>
      <c r="U14" s="72">
        <f t="shared" si="4"/>
        <v>0</v>
      </c>
      <c r="V14" s="88">
        <v>0</v>
      </c>
      <c r="W14" s="72">
        <f t="shared" si="3"/>
        <v>0</v>
      </c>
    </row>
    <row r="15" spans="1:23" x14ac:dyDescent="0.2">
      <c r="A15" s="312" t="s">
        <v>335</v>
      </c>
      <c r="B15" s="312"/>
      <c r="C15" s="312"/>
      <c r="D15" s="312"/>
      <c r="E15" s="312"/>
      <c r="F15" s="312"/>
      <c r="G15" s="8">
        <v>9</v>
      </c>
      <c r="H15" s="75">
        <v>0</v>
      </c>
      <c r="I15" s="75">
        <v>0</v>
      </c>
      <c r="J15" s="75">
        <v>0</v>
      </c>
      <c r="K15" s="75">
        <v>0</v>
      </c>
      <c r="L15" s="75">
        <v>0</v>
      </c>
      <c r="M15" s="75">
        <v>0</v>
      </c>
      <c r="N15" s="75">
        <v>0</v>
      </c>
      <c r="O15" s="75">
        <v>0</v>
      </c>
      <c r="P15" s="75">
        <v>0</v>
      </c>
      <c r="Q15" s="71">
        <v>0</v>
      </c>
      <c r="R15" s="75">
        <v>0</v>
      </c>
      <c r="S15" s="71">
        <v>0</v>
      </c>
      <c r="T15" s="71">
        <v>0</v>
      </c>
      <c r="U15" s="72">
        <f t="shared" si="4"/>
        <v>0</v>
      </c>
      <c r="V15" s="88">
        <v>0</v>
      </c>
      <c r="W15" s="72">
        <f t="shared" si="3"/>
        <v>0</v>
      </c>
    </row>
    <row r="16" spans="1:23" ht="28.5" customHeight="1" x14ac:dyDescent="0.2">
      <c r="A16" s="312" t="s">
        <v>336</v>
      </c>
      <c r="B16" s="312"/>
      <c r="C16" s="312"/>
      <c r="D16" s="312"/>
      <c r="E16" s="312"/>
      <c r="F16" s="312"/>
      <c r="G16" s="8">
        <v>10</v>
      </c>
      <c r="H16" s="75">
        <v>0</v>
      </c>
      <c r="I16" s="75">
        <v>0</v>
      </c>
      <c r="J16" s="75">
        <v>0</v>
      </c>
      <c r="K16" s="75">
        <v>0</v>
      </c>
      <c r="L16" s="75">
        <v>0</v>
      </c>
      <c r="M16" s="75">
        <v>0</v>
      </c>
      <c r="N16" s="75">
        <v>0</v>
      </c>
      <c r="O16" s="75">
        <v>0</v>
      </c>
      <c r="P16" s="75">
        <v>0</v>
      </c>
      <c r="Q16" s="75">
        <v>0</v>
      </c>
      <c r="R16" s="71">
        <v>0</v>
      </c>
      <c r="S16" s="71">
        <v>0</v>
      </c>
      <c r="T16" s="71">
        <v>0</v>
      </c>
      <c r="U16" s="72">
        <f t="shared" si="4"/>
        <v>0</v>
      </c>
      <c r="V16" s="88">
        <v>0</v>
      </c>
      <c r="W16" s="72">
        <f t="shared" si="3"/>
        <v>0</v>
      </c>
    </row>
    <row r="17" spans="1:23" ht="23.25" customHeight="1" x14ac:dyDescent="0.2">
      <c r="A17" s="312" t="s">
        <v>337</v>
      </c>
      <c r="B17" s="312"/>
      <c r="C17" s="312"/>
      <c r="D17" s="312"/>
      <c r="E17" s="312"/>
      <c r="F17" s="312"/>
      <c r="G17" s="8">
        <v>11</v>
      </c>
      <c r="H17" s="75">
        <v>0</v>
      </c>
      <c r="I17" s="75">
        <v>0</v>
      </c>
      <c r="J17" s="75">
        <v>0</v>
      </c>
      <c r="K17" s="75">
        <v>0</v>
      </c>
      <c r="L17" s="75">
        <v>0</v>
      </c>
      <c r="M17" s="75">
        <v>0</v>
      </c>
      <c r="N17" s="71">
        <v>0</v>
      </c>
      <c r="O17" s="71">
        <v>0</v>
      </c>
      <c r="P17" s="71">
        <v>0</v>
      </c>
      <c r="Q17" s="71">
        <v>0</v>
      </c>
      <c r="R17" s="71">
        <v>0</v>
      </c>
      <c r="S17" s="71">
        <v>0</v>
      </c>
      <c r="T17" s="71">
        <v>0</v>
      </c>
      <c r="U17" s="72">
        <f t="shared" si="4"/>
        <v>0</v>
      </c>
      <c r="V17" s="88">
        <v>0</v>
      </c>
      <c r="W17" s="72">
        <f t="shared" si="3"/>
        <v>0</v>
      </c>
    </row>
    <row r="18" spans="1:23" x14ac:dyDescent="0.2">
      <c r="A18" s="312" t="s">
        <v>338</v>
      </c>
      <c r="B18" s="312"/>
      <c r="C18" s="312"/>
      <c r="D18" s="312"/>
      <c r="E18" s="312"/>
      <c r="F18" s="312"/>
      <c r="G18" s="8">
        <v>12</v>
      </c>
      <c r="H18" s="75">
        <v>0</v>
      </c>
      <c r="I18" s="75">
        <v>0</v>
      </c>
      <c r="J18" s="75">
        <v>0</v>
      </c>
      <c r="K18" s="75">
        <v>0</v>
      </c>
      <c r="L18" s="75">
        <v>0</v>
      </c>
      <c r="M18" s="75">
        <v>0</v>
      </c>
      <c r="N18" s="71">
        <v>0</v>
      </c>
      <c r="O18" s="71">
        <v>0</v>
      </c>
      <c r="P18" s="71">
        <v>0</v>
      </c>
      <c r="Q18" s="71">
        <v>0</v>
      </c>
      <c r="R18" s="71">
        <v>0</v>
      </c>
      <c r="S18" s="71">
        <v>0</v>
      </c>
      <c r="T18" s="71">
        <v>0</v>
      </c>
      <c r="U18" s="72">
        <f t="shared" si="4"/>
        <v>0</v>
      </c>
      <c r="V18" s="88">
        <v>0</v>
      </c>
      <c r="W18" s="72">
        <f t="shared" si="3"/>
        <v>0</v>
      </c>
    </row>
    <row r="19" spans="1:23" x14ac:dyDescent="0.2">
      <c r="A19" s="312" t="s">
        <v>339</v>
      </c>
      <c r="B19" s="312"/>
      <c r="C19" s="312"/>
      <c r="D19" s="312"/>
      <c r="E19" s="312"/>
      <c r="F19" s="312"/>
      <c r="G19" s="8">
        <v>13</v>
      </c>
      <c r="H19" s="71">
        <v>0</v>
      </c>
      <c r="I19" s="71">
        <v>0</v>
      </c>
      <c r="J19" s="71">
        <v>0</v>
      </c>
      <c r="K19" s="71">
        <v>0</v>
      </c>
      <c r="L19" s="71">
        <v>0</v>
      </c>
      <c r="M19" s="71">
        <v>0</v>
      </c>
      <c r="N19" s="71">
        <v>0</v>
      </c>
      <c r="O19" s="71">
        <v>0</v>
      </c>
      <c r="P19" s="71">
        <v>0</v>
      </c>
      <c r="Q19" s="71">
        <v>0</v>
      </c>
      <c r="R19" s="71">
        <v>0</v>
      </c>
      <c r="S19" s="71">
        <v>0</v>
      </c>
      <c r="T19" s="71">
        <v>0</v>
      </c>
      <c r="U19" s="72">
        <f t="shared" si="4"/>
        <v>0</v>
      </c>
      <c r="V19" s="88">
        <f>-V7</f>
        <v>699431</v>
      </c>
      <c r="W19" s="72">
        <f t="shared" si="3"/>
        <v>699431</v>
      </c>
    </row>
    <row r="20" spans="1:23" x14ac:dyDescent="0.2">
      <c r="A20" s="312" t="s">
        <v>340</v>
      </c>
      <c r="B20" s="312"/>
      <c r="C20" s="312"/>
      <c r="D20" s="312"/>
      <c r="E20" s="312"/>
      <c r="F20" s="312"/>
      <c r="G20" s="8">
        <v>14</v>
      </c>
      <c r="H20" s="75">
        <v>0</v>
      </c>
      <c r="I20" s="75">
        <v>0</v>
      </c>
      <c r="J20" s="75">
        <v>0</v>
      </c>
      <c r="K20" s="75">
        <v>0</v>
      </c>
      <c r="L20" s="75">
        <v>0</v>
      </c>
      <c r="M20" s="75">
        <v>0</v>
      </c>
      <c r="N20" s="71">
        <v>0</v>
      </c>
      <c r="O20" s="71">
        <v>0</v>
      </c>
      <c r="P20" s="71">
        <v>0</v>
      </c>
      <c r="Q20" s="71">
        <v>0</v>
      </c>
      <c r="R20" s="71">
        <v>0</v>
      </c>
      <c r="S20" s="71">
        <v>0</v>
      </c>
      <c r="T20" s="71">
        <v>0</v>
      </c>
      <c r="U20" s="72">
        <f t="shared" si="4"/>
        <v>0</v>
      </c>
      <c r="V20" s="88">
        <v>0</v>
      </c>
      <c r="W20" s="72">
        <f t="shared" si="3"/>
        <v>0</v>
      </c>
    </row>
    <row r="21" spans="1:23" ht="30.75" customHeight="1" x14ac:dyDescent="0.2">
      <c r="A21" s="312" t="s">
        <v>341</v>
      </c>
      <c r="B21" s="312"/>
      <c r="C21" s="312"/>
      <c r="D21" s="312"/>
      <c r="E21" s="312"/>
      <c r="F21" s="312"/>
      <c r="G21" s="8">
        <v>15</v>
      </c>
      <c r="H21" s="71">
        <v>0</v>
      </c>
      <c r="I21" s="71">
        <v>0</v>
      </c>
      <c r="J21" s="71">
        <v>0</v>
      </c>
      <c r="K21" s="71">
        <v>0</v>
      </c>
      <c r="L21" s="71">
        <v>0</v>
      </c>
      <c r="M21" s="71">
        <v>0</v>
      </c>
      <c r="N21" s="71">
        <v>0</v>
      </c>
      <c r="O21" s="71">
        <v>0</v>
      </c>
      <c r="P21" s="71">
        <v>0</v>
      </c>
      <c r="Q21" s="71">
        <v>0</v>
      </c>
      <c r="R21" s="71">
        <v>0</v>
      </c>
      <c r="S21" s="71">
        <v>0</v>
      </c>
      <c r="T21" s="71">
        <v>0</v>
      </c>
      <c r="U21" s="72">
        <f t="shared" si="4"/>
        <v>0</v>
      </c>
      <c r="V21" s="88">
        <v>0</v>
      </c>
      <c r="W21" s="72">
        <f t="shared" si="3"/>
        <v>0</v>
      </c>
    </row>
    <row r="22" spans="1:23" ht="28.5" customHeight="1" x14ac:dyDescent="0.2">
      <c r="A22" s="312" t="s">
        <v>342</v>
      </c>
      <c r="B22" s="312"/>
      <c r="C22" s="312"/>
      <c r="D22" s="312"/>
      <c r="E22" s="312"/>
      <c r="F22" s="312"/>
      <c r="G22" s="8">
        <v>16</v>
      </c>
      <c r="H22" s="71">
        <v>0</v>
      </c>
      <c r="I22" s="71">
        <v>0</v>
      </c>
      <c r="J22" s="71">
        <v>0</v>
      </c>
      <c r="K22" s="71">
        <v>0</v>
      </c>
      <c r="L22" s="71">
        <v>0</v>
      </c>
      <c r="M22" s="71">
        <v>0</v>
      </c>
      <c r="N22" s="71">
        <v>0</v>
      </c>
      <c r="O22" s="71">
        <v>0</v>
      </c>
      <c r="P22" s="71">
        <v>0</v>
      </c>
      <c r="Q22" s="71">
        <v>0</v>
      </c>
      <c r="R22" s="71">
        <v>0</v>
      </c>
      <c r="S22" s="71">
        <v>0</v>
      </c>
      <c r="T22" s="71">
        <v>0</v>
      </c>
      <c r="U22" s="72">
        <f t="shared" si="4"/>
        <v>0</v>
      </c>
      <c r="V22" s="88">
        <v>0</v>
      </c>
      <c r="W22" s="72">
        <f t="shared" si="3"/>
        <v>0</v>
      </c>
    </row>
    <row r="23" spans="1:23" ht="26.25" customHeight="1" x14ac:dyDescent="0.2">
      <c r="A23" s="312" t="s">
        <v>343</v>
      </c>
      <c r="B23" s="312"/>
      <c r="C23" s="312"/>
      <c r="D23" s="312"/>
      <c r="E23" s="312"/>
      <c r="F23" s="312"/>
      <c r="G23" s="8">
        <v>17</v>
      </c>
      <c r="H23" s="71">
        <v>0</v>
      </c>
      <c r="I23" s="71">
        <v>0</v>
      </c>
      <c r="J23" s="71">
        <v>0</v>
      </c>
      <c r="K23" s="71">
        <v>0</v>
      </c>
      <c r="L23" s="71">
        <v>0</v>
      </c>
      <c r="M23" s="71">
        <v>0</v>
      </c>
      <c r="N23" s="71">
        <v>0</v>
      </c>
      <c r="O23" s="71">
        <v>0</v>
      </c>
      <c r="P23" s="71">
        <v>0</v>
      </c>
      <c r="Q23" s="71">
        <v>0</v>
      </c>
      <c r="R23" s="71">
        <v>0</v>
      </c>
      <c r="S23" s="71">
        <v>0</v>
      </c>
      <c r="T23" s="71">
        <v>0</v>
      </c>
      <c r="U23" s="72">
        <f t="shared" si="4"/>
        <v>0</v>
      </c>
      <c r="V23" s="88">
        <v>0</v>
      </c>
      <c r="W23" s="72">
        <f t="shared" si="3"/>
        <v>0</v>
      </c>
    </row>
    <row r="24" spans="1:23" x14ac:dyDescent="0.2">
      <c r="A24" s="312" t="s">
        <v>344</v>
      </c>
      <c r="B24" s="312"/>
      <c r="C24" s="312"/>
      <c r="D24" s="312"/>
      <c r="E24" s="312"/>
      <c r="F24" s="312"/>
      <c r="G24" s="8">
        <v>18</v>
      </c>
      <c r="H24" s="71">
        <v>0</v>
      </c>
      <c r="I24" s="71">
        <v>0</v>
      </c>
      <c r="J24" s="71">
        <v>0</v>
      </c>
      <c r="K24" s="71">
        <v>0</v>
      </c>
      <c r="L24" s="71">
        <v>0</v>
      </c>
      <c r="M24" s="71">
        <v>0</v>
      </c>
      <c r="N24" s="71">
        <v>0</v>
      </c>
      <c r="O24" s="71">
        <v>0</v>
      </c>
      <c r="P24" s="71">
        <v>0</v>
      </c>
      <c r="Q24" s="71">
        <v>0</v>
      </c>
      <c r="R24" s="71">
        <v>0</v>
      </c>
      <c r="S24" s="71">
        <v>0</v>
      </c>
      <c r="T24" s="71">
        <v>0</v>
      </c>
      <c r="U24" s="72">
        <f t="shared" si="4"/>
        <v>0</v>
      </c>
      <c r="V24" s="88">
        <v>0</v>
      </c>
      <c r="W24" s="72">
        <f t="shared" si="3"/>
        <v>0</v>
      </c>
    </row>
    <row r="25" spans="1:23" x14ac:dyDescent="0.2">
      <c r="A25" s="312" t="s">
        <v>345</v>
      </c>
      <c r="B25" s="312"/>
      <c r="C25" s="312"/>
      <c r="D25" s="312"/>
      <c r="E25" s="312"/>
      <c r="F25" s="312"/>
      <c r="G25" s="8">
        <v>19</v>
      </c>
      <c r="H25" s="71">
        <v>0</v>
      </c>
      <c r="I25" s="71">
        <v>0</v>
      </c>
      <c r="J25" s="71">
        <v>0</v>
      </c>
      <c r="K25" s="71">
        <v>0</v>
      </c>
      <c r="L25" s="71">
        <v>0</v>
      </c>
      <c r="M25" s="71">
        <v>0</v>
      </c>
      <c r="N25" s="71">
        <v>0</v>
      </c>
      <c r="O25" s="71">
        <v>0</v>
      </c>
      <c r="P25" s="71">
        <v>0</v>
      </c>
      <c r="Q25" s="71">
        <v>0</v>
      </c>
      <c r="R25" s="71">
        <v>0</v>
      </c>
      <c r="S25" s="71">
        <v>0</v>
      </c>
      <c r="T25" s="71">
        <v>0</v>
      </c>
      <c r="U25" s="72">
        <f t="shared" si="4"/>
        <v>0</v>
      </c>
      <c r="V25" s="88">
        <v>0</v>
      </c>
      <c r="W25" s="72">
        <f t="shared" si="3"/>
        <v>0</v>
      </c>
    </row>
    <row r="26" spans="1:23" x14ac:dyDescent="0.2">
      <c r="A26" s="312" t="s">
        <v>346</v>
      </c>
      <c r="B26" s="312"/>
      <c r="C26" s="312"/>
      <c r="D26" s="312"/>
      <c r="E26" s="312"/>
      <c r="F26" s="312"/>
      <c r="G26" s="8">
        <v>20</v>
      </c>
      <c r="H26" s="71">
        <v>0</v>
      </c>
      <c r="I26" s="71">
        <v>-2094310</v>
      </c>
      <c r="J26" s="71">
        <v>0</v>
      </c>
      <c r="K26" s="71">
        <v>0</v>
      </c>
      <c r="L26" s="71">
        <v>0</v>
      </c>
      <c r="M26" s="71">
        <v>0</v>
      </c>
      <c r="N26" s="71">
        <v>0</v>
      </c>
      <c r="O26" s="71">
        <v>0</v>
      </c>
      <c r="P26" s="71">
        <v>0</v>
      </c>
      <c r="Q26" s="71">
        <v>0</v>
      </c>
      <c r="R26" s="71">
        <v>0</v>
      </c>
      <c r="S26" s="71">
        <v>-119570198</v>
      </c>
      <c r="T26" s="71">
        <v>119570198</v>
      </c>
      <c r="U26" s="72">
        <f t="shared" si="4"/>
        <v>-2094310</v>
      </c>
      <c r="V26" s="88">
        <v>0</v>
      </c>
      <c r="W26" s="72">
        <f t="shared" si="3"/>
        <v>-2094310</v>
      </c>
    </row>
    <row r="27" spans="1:23" x14ac:dyDescent="0.2">
      <c r="A27" s="312" t="s">
        <v>347</v>
      </c>
      <c r="B27" s="312"/>
      <c r="C27" s="312"/>
      <c r="D27" s="312"/>
      <c r="E27" s="312"/>
      <c r="F27" s="312"/>
      <c r="G27" s="8">
        <v>21</v>
      </c>
      <c r="H27" s="71">
        <v>0</v>
      </c>
      <c r="I27" s="71">
        <v>0</v>
      </c>
      <c r="J27" s="71">
        <v>0</v>
      </c>
      <c r="K27" s="71">
        <v>0</v>
      </c>
      <c r="L27" s="71">
        <v>0</v>
      </c>
      <c r="M27" s="71">
        <v>0</v>
      </c>
      <c r="N27" s="71">
        <v>0</v>
      </c>
      <c r="O27" s="71">
        <v>0</v>
      </c>
      <c r="P27" s="71">
        <v>0</v>
      </c>
      <c r="Q27" s="71">
        <v>0</v>
      </c>
      <c r="R27" s="71">
        <v>0</v>
      </c>
      <c r="S27" s="71">
        <v>0</v>
      </c>
      <c r="T27" s="71">
        <v>0</v>
      </c>
      <c r="U27" s="72">
        <f t="shared" si="4"/>
        <v>0</v>
      </c>
      <c r="V27" s="88">
        <v>0</v>
      </c>
      <c r="W27" s="72">
        <f t="shared" si="3"/>
        <v>0</v>
      </c>
    </row>
    <row r="28" spans="1:23" x14ac:dyDescent="0.2">
      <c r="A28" s="312" t="s">
        <v>348</v>
      </c>
      <c r="B28" s="312"/>
      <c r="C28" s="312"/>
      <c r="D28" s="312"/>
      <c r="E28" s="312"/>
      <c r="F28" s="312"/>
      <c r="G28" s="8">
        <v>22</v>
      </c>
      <c r="H28" s="71">
        <v>0</v>
      </c>
      <c r="I28" s="71">
        <v>0</v>
      </c>
      <c r="J28" s="71">
        <v>0</v>
      </c>
      <c r="K28" s="71">
        <v>0</v>
      </c>
      <c r="L28" s="71">
        <v>0</v>
      </c>
      <c r="M28" s="71">
        <v>0</v>
      </c>
      <c r="N28" s="71">
        <v>0</v>
      </c>
      <c r="O28" s="71">
        <v>0</v>
      </c>
      <c r="P28" s="71">
        <v>0</v>
      </c>
      <c r="Q28" s="71">
        <v>0</v>
      </c>
      <c r="R28" s="71">
        <v>0</v>
      </c>
      <c r="S28" s="71">
        <v>0</v>
      </c>
      <c r="T28" s="71">
        <v>0</v>
      </c>
      <c r="U28" s="72">
        <f t="shared" si="4"/>
        <v>0</v>
      </c>
      <c r="V28" s="88">
        <v>0</v>
      </c>
      <c r="W28" s="72">
        <f t="shared" si="3"/>
        <v>0</v>
      </c>
    </row>
    <row r="29" spans="1:23" ht="27.75" customHeight="1" x14ac:dyDescent="0.2">
      <c r="A29" s="330" t="s">
        <v>380</v>
      </c>
      <c r="B29" s="330"/>
      <c r="C29" s="330"/>
      <c r="D29" s="330"/>
      <c r="E29" s="330"/>
      <c r="F29" s="330"/>
      <c r="G29" s="10">
        <v>23</v>
      </c>
      <c r="H29" s="74">
        <f>SUM(H10:H28)</f>
        <v>247193050</v>
      </c>
      <c r="I29" s="74">
        <f t="shared" ref="I29:W29" si="5">SUM(I10:I28)</f>
        <v>86141670</v>
      </c>
      <c r="J29" s="74">
        <f t="shared" si="5"/>
        <v>11652410</v>
      </c>
      <c r="K29" s="74">
        <f t="shared" si="5"/>
        <v>8465950</v>
      </c>
      <c r="L29" s="74">
        <f t="shared" si="5"/>
        <v>8465950</v>
      </c>
      <c r="M29" s="74">
        <f t="shared" si="5"/>
        <v>32188407</v>
      </c>
      <c r="N29" s="74">
        <f t="shared" si="5"/>
        <v>30589700</v>
      </c>
      <c r="O29" s="74">
        <f t="shared" si="5"/>
        <v>40706979</v>
      </c>
      <c r="P29" s="74">
        <f t="shared" si="5"/>
        <v>0</v>
      </c>
      <c r="Q29" s="74">
        <f t="shared" si="5"/>
        <v>0</v>
      </c>
      <c r="R29" s="74">
        <f t="shared" si="5"/>
        <v>0</v>
      </c>
      <c r="S29" s="74">
        <f t="shared" si="5"/>
        <v>-369208977</v>
      </c>
      <c r="T29" s="74">
        <f t="shared" si="5"/>
        <v>3250989</v>
      </c>
      <c r="U29" s="74">
        <f t="shared" si="5"/>
        <v>82514228</v>
      </c>
      <c r="V29" s="74">
        <f t="shared" si="5"/>
        <v>0</v>
      </c>
      <c r="W29" s="74">
        <f t="shared" si="5"/>
        <v>82514228</v>
      </c>
    </row>
    <row r="30" spans="1:23" x14ac:dyDescent="0.2">
      <c r="A30" s="331" t="s">
        <v>349</v>
      </c>
      <c r="B30" s="332"/>
      <c r="C30" s="332"/>
      <c r="D30" s="332"/>
      <c r="E30" s="332"/>
      <c r="F30" s="332"/>
      <c r="G30" s="332"/>
      <c r="H30" s="332"/>
      <c r="I30" s="332"/>
      <c r="J30" s="332"/>
      <c r="K30" s="332"/>
      <c r="L30" s="332"/>
      <c r="M30" s="332"/>
      <c r="N30" s="332"/>
      <c r="O30" s="332"/>
      <c r="P30" s="332"/>
      <c r="Q30" s="332"/>
      <c r="R30" s="332"/>
      <c r="S30" s="332"/>
      <c r="T30" s="332"/>
      <c r="U30" s="332"/>
      <c r="V30" s="332"/>
      <c r="W30" s="332"/>
    </row>
    <row r="31" spans="1:23" ht="36.75" customHeight="1" x14ac:dyDescent="0.2">
      <c r="A31" s="333" t="s">
        <v>350</v>
      </c>
      <c r="B31" s="333"/>
      <c r="C31" s="333"/>
      <c r="D31" s="333"/>
      <c r="E31" s="333"/>
      <c r="F31" s="333"/>
      <c r="G31" s="9">
        <v>24</v>
      </c>
      <c r="H31" s="73">
        <f>SUM(H12:H20)</f>
        <v>0</v>
      </c>
      <c r="I31" s="73">
        <f t="shared" ref="I31:W31" si="6">SUM(I12:I20)</f>
        <v>0</v>
      </c>
      <c r="J31" s="73">
        <f t="shared" si="6"/>
        <v>0</v>
      </c>
      <c r="K31" s="73">
        <f t="shared" si="6"/>
        <v>0</v>
      </c>
      <c r="L31" s="73">
        <f t="shared" si="6"/>
        <v>0</v>
      </c>
      <c r="M31" s="73">
        <f t="shared" si="6"/>
        <v>0</v>
      </c>
      <c r="N31" s="73">
        <f t="shared" si="6"/>
        <v>-1661448</v>
      </c>
      <c r="O31" s="73">
        <f t="shared" si="6"/>
        <v>0</v>
      </c>
      <c r="P31" s="73">
        <f t="shared" si="6"/>
        <v>0</v>
      </c>
      <c r="Q31" s="73">
        <f t="shared" si="6"/>
        <v>0</v>
      </c>
      <c r="R31" s="73">
        <f t="shared" si="6"/>
        <v>0</v>
      </c>
      <c r="S31" s="73">
        <f t="shared" si="6"/>
        <v>0</v>
      </c>
      <c r="T31" s="73">
        <f t="shared" si="6"/>
        <v>0</v>
      </c>
      <c r="U31" s="73">
        <f t="shared" si="6"/>
        <v>-1661448</v>
      </c>
      <c r="V31" s="73">
        <f t="shared" si="6"/>
        <v>699431</v>
      </c>
      <c r="W31" s="73">
        <f t="shared" si="6"/>
        <v>-962017</v>
      </c>
    </row>
    <row r="32" spans="1:23" ht="31.5" customHeight="1" x14ac:dyDescent="0.2">
      <c r="A32" s="333" t="s">
        <v>351</v>
      </c>
      <c r="B32" s="333"/>
      <c r="C32" s="333"/>
      <c r="D32" s="333"/>
      <c r="E32" s="333"/>
      <c r="F32" s="333"/>
      <c r="G32" s="9">
        <v>25</v>
      </c>
      <c r="H32" s="73">
        <f>H11+H31</f>
        <v>0</v>
      </c>
      <c r="I32" s="73">
        <f t="shared" ref="I32:W32" si="7">I11+I31</f>
        <v>0</v>
      </c>
      <c r="J32" s="73">
        <f t="shared" si="7"/>
        <v>0</v>
      </c>
      <c r="K32" s="73">
        <f t="shared" si="7"/>
        <v>0</v>
      </c>
      <c r="L32" s="73">
        <f t="shared" si="7"/>
        <v>0</v>
      </c>
      <c r="M32" s="73">
        <f t="shared" si="7"/>
        <v>0</v>
      </c>
      <c r="N32" s="73">
        <f t="shared" si="7"/>
        <v>-1661448</v>
      </c>
      <c r="O32" s="73">
        <f t="shared" si="7"/>
        <v>0</v>
      </c>
      <c r="P32" s="73">
        <f t="shared" si="7"/>
        <v>0</v>
      </c>
      <c r="Q32" s="73">
        <f t="shared" si="7"/>
        <v>0</v>
      </c>
      <c r="R32" s="73">
        <f t="shared" si="7"/>
        <v>0</v>
      </c>
      <c r="S32" s="73">
        <f t="shared" si="7"/>
        <v>0</v>
      </c>
      <c r="T32" s="73">
        <f t="shared" si="7"/>
        <v>3250989</v>
      </c>
      <c r="U32" s="73">
        <f t="shared" si="7"/>
        <v>1589541</v>
      </c>
      <c r="V32" s="73">
        <f t="shared" si="7"/>
        <v>699431</v>
      </c>
      <c r="W32" s="73">
        <f t="shared" si="7"/>
        <v>2288972</v>
      </c>
    </row>
    <row r="33" spans="1:23" ht="30.75" customHeight="1" x14ac:dyDescent="0.2">
      <c r="A33" s="334" t="s">
        <v>352</v>
      </c>
      <c r="B33" s="334"/>
      <c r="C33" s="334"/>
      <c r="D33" s="334"/>
      <c r="E33" s="334"/>
      <c r="F33" s="334"/>
      <c r="G33" s="10">
        <v>26</v>
      </c>
      <c r="H33" s="74">
        <f>SUM(H21:H28)</f>
        <v>0</v>
      </c>
      <c r="I33" s="74">
        <f t="shared" ref="I33:W33" si="8">SUM(I21:I28)</f>
        <v>-2094310</v>
      </c>
      <c r="J33" s="74">
        <f t="shared" si="8"/>
        <v>0</v>
      </c>
      <c r="K33" s="74">
        <f t="shared" si="8"/>
        <v>0</v>
      </c>
      <c r="L33" s="74">
        <f t="shared" si="8"/>
        <v>0</v>
      </c>
      <c r="M33" s="74">
        <f t="shared" si="8"/>
        <v>0</v>
      </c>
      <c r="N33" s="74">
        <f t="shared" si="8"/>
        <v>0</v>
      </c>
      <c r="O33" s="74">
        <f t="shared" si="8"/>
        <v>0</v>
      </c>
      <c r="P33" s="74">
        <f t="shared" si="8"/>
        <v>0</v>
      </c>
      <c r="Q33" s="74">
        <f t="shared" si="8"/>
        <v>0</v>
      </c>
      <c r="R33" s="74">
        <f t="shared" si="8"/>
        <v>0</v>
      </c>
      <c r="S33" s="74">
        <f t="shared" si="8"/>
        <v>-119570198</v>
      </c>
      <c r="T33" s="74">
        <f t="shared" si="8"/>
        <v>119570198</v>
      </c>
      <c r="U33" s="74">
        <f t="shared" si="8"/>
        <v>-2094310</v>
      </c>
      <c r="V33" s="74">
        <f t="shared" si="8"/>
        <v>0</v>
      </c>
      <c r="W33" s="74">
        <f t="shared" si="8"/>
        <v>-2094310</v>
      </c>
    </row>
    <row r="34" spans="1:23" x14ac:dyDescent="0.2">
      <c r="A34" s="331" t="s">
        <v>353</v>
      </c>
      <c r="B34" s="335"/>
      <c r="C34" s="335"/>
      <c r="D34" s="335"/>
      <c r="E34" s="335"/>
      <c r="F34" s="335"/>
      <c r="G34" s="335"/>
      <c r="H34" s="335"/>
      <c r="I34" s="335"/>
      <c r="J34" s="335"/>
      <c r="K34" s="335"/>
      <c r="L34" s="335"/>
      <c r="M34" s="335"/>
      <c r="N34" s="335"/>
      <c r="O34" s="335"/>
      <c r="P34" s="335"/>
      <c r="Q34" s="335"/>
      <c r="R34" s="335"/>
      <c r="S34" s="335"/>
      <c r="T34" s="335"/>
      <c r="U34" s="335"/>
      <c r="V34" s="335"/>
      <c r="W34" s="335"/>
    </row>
    <row r="35" spans="1:23" x14ac:dyDescent="0.2">
      <c r="A35" s="329" t="s">
        <v>381</v>
      </c>
      <c r="B35" s="329"/>
      <c r="C35" s="329"/>
      <c r="D35" s="329"/>
      <c r="E35" s="329"/>
      <c r="F35" s="329"/>
      <c r="G35" s="8">
        <v>27</v>
      </c>
      <c r="H35" s="71">
        <v>247193050</v>
      </c>
      <c r="I35" s="71">
        <v>86141670</v>
      </c>
      <c r="J35" s="71">
        <v>11652410</v>
      </c>
      <c r="K35" s="71">
        <v>8465950</v>
      </c>
      <c r="L35" s="71">
        <v>8465950</v>
      </c>
      <c r="M35" s="71">
        <v>32188407</v>
      </c>
      <c r="N35" s="71">
        <v>30589700</v>
      </c>
      <c r="O35" s="71">
        <v>40706979</v>
      </c>
      <c r="P35" s="71">
        <v>0</v>
      </c>
      <c r="Q35" s="71">
        <v>0</v>
      </c>
      <c r="R35" s="71">
        <v>0</v>
      </c>
      <c r="S35" s="71">
        <v>-369208977</v>
      </c>
      <c r="T35" s="71">
        <v>3250989</v>
      </c>
      <c r="U35" s="72">
        <f t="shared" ref="U35:U37" si="9">H35+I35+J35+K35-L35+M35+N35+O35+P35+Q35+R35+S35+T35</f>
        <v>82514228</v>
      </c>
      <c r="V35" s="71">
        <v>0</v>
      </c>
      <c r="W35" s="72">
        <f t="shared" ref="W35:W37" si="10">U35+V35</f>
        <v>82514228</v>
      </c>
    </row>
    <row r="36" spans="1:23" x14ac:dyDescent="0.2">
      <c r="A36" s="312" t="s">
        <v>329</v>
      </c>
      <c r="B36" s="312"/>
      <c r="C36" s="312"/>
      <c r="D36" s="312"/>
      <c r="E36" s="312"/>
      <c r="F36" s="312"/>
      <c r="G36" s="8">
        <v>28</v>
      </c>
      <c r="H36" s="71">
        <v>0</v>
      </c>
      <c r="I36" s="71">
        <v>0</v>
      </c>
      <c r="J36" s="71">
        <v>0</v>
      </c>
      <c r="K36" s="71">
        <v>0</v>
      </c>
      <c r="L36" s="71">
        <v>0</v>
      </c>
      <c r="M36" s="71">
        <v>0</v>
      </c>
      <c r="N36" s="71">
        <v>0</v>
      </c>
      <c r="O36" s="71">
        <v>0</v>
      </c>
      <c r="P36" s="71">
        <v>0</v>
      </c>
      <c r="Q36" s="71">
        <v>0</v>
      </c>
      <c r="R36" s="71">
        <v>0</v>
      </c>
      <c r="S36" s="71">
        <v>0</v>
      </c>
      <c r="T36" s="71">
        <v>0</v>
      </c>
      <c r="U36" s="72">
        <f t="shared" si="9"/>
        <v>0</v>
      </c>
      <c r="V36" s="71">
        <v>0</v>
      </c>
      <c r="W36" s="72">
        <f t="shared" si="10"/>
        <v>0</v>
      </c>
    </row>
    <row r="37" spans="1:23" x14ac:dyDescent="0.2">
      <c r="A37" s="312" t="s">
        <v>330</v>
      </c>
      <c r="B37" s="312"/>
      <c r="C37" s="312"/>
      <c r="D37" s="312"/>
      <c r="E37" s="312"/>
      <c r="F37" s="312"/>
      <c r="G37" s="8">
        <v>29</v>
      </c>
      <c r="H37" s="71">
        <v>0</v>
      </c>
      <c r="I37" s="71">
        <v>0</v>
      </c>
      <c r="J37" s="71">
        <v>0</v>
      </c>
      <c r="K37" s="71">
        <v>0</v>
      </c>
      <c r="L37" s="71">
        <v>0</v>
      </c>
      <c r="M37" s="71">
        <v>0</v>
      </c>
      <c r="N37" s="71">
        <v>0</v>
      </c>
      <c r="O37" s="71">
        <v>0</v>
      </c>
      <c r="P37" s="71">
        <v>0</v>
      </c>
      <c r="Q37" s="71">
        <v>0</v>
      </c>
      <c r="R37" s="71">
        <v>0</v>
      </c>
      <c r="S37" s="71">
        <v>0</v>
      </c>
      <c r="T37" s="71">
        <v>0</v>
      </c>
      <c r="U37" s="72">
        <f t="shared" si="9"/>
        <v>0</v>
      </c>
      <c r="V37" s="71">
        <v>0</v>
      </c>
      <c r="W37" s="72">
        <f t="shared" si="10"/>
        <v>0</v>
      </c>
    </row>
    <row r="38" spans="1:23" ht="25.5" customHeight="1" x14ac:dyDescent="0.2">
      <c r="A38" s="313" t="s">
        <v>382</v>
      </c>
      <c r="B38" s="313"/>
      <c r="C38" s="313"/>
      <c r="D38" s="313"/>
      <c r="E38" s="313"/>
      <c r="F38" s="313"/>
      <c r="G38" s="9">
        <v>30</v>
      </c>
      <c r="H38" s="73">
        <f>H35+H36+H37</f>
        <v>247193050</v>
      </c>
      <c r="I38" s="73">
        <f t="shared" ref="I38:W38" si="11">I35+I36+I37</f>
        <v>86141670</v>
      </c>
      <c r="J38" s="73">
        <f t="shared" si="11"/>
        <v>11652410</v>
      </c>
      <c r="K38" s="73">
        <f t="shared" si="11"/>
        <v>8465950</v>
      </c>
      <c r="L38" s="73">
        <f t="shared" si="11"/>
        <v>8465950</v>
      </c>
      <c r="M38" s="73">
        <f t="shared" si="11"/>
        <v>32188407</v>
      </c>
      <c r="N38" s="73">
        <f t="shared" si="11"/>
        <v>30589700</v>
      </c>
      <c r="O38" s="73">
        <f t="shared" si="11"/>
        <v>40706979</v>
      </c>
      <c r="P38" s="73">
        <f t="shared" si="11"/>
        <v>0</v>
      </c>
      <c r="Q38" s="73">
        <f t="shared" si="11"/>
        <v>0</v>
      </c>
      <c r="R38" s="73">
        <f t="shared" si="11"/>
        <v>0</v>
      </c>
      <c r="S38" s="73">
        <f t="shared" si="11"/>
        <v>-369208977</v>
      </c>
      <c r="T38" s="73">
        <f t="shared" si="11"/>
        <v>3250989</v>
      </c>
      <c r="U38" s="73">
        <f t="shared" si="11"/>
        <v>82514228</v>
      </c>
      <c r="V38" s="73">
        <f t="shared" si="11"/>
        <v>0</v>
      </c>
      <c r="W38" s="73">
        <f t="shared" si="11"/>
        <v>82514228</v>
      </c>
    </row>
    <row r="39" spans="1:23" x14ac:dyDescent="0.2">
      <c r="A39" s="312" t="s">
        <v>331</v>
      </c>
      <c r="B39" s="312"/>
      <c r="C39" s="312"/>
      <c r="D39" s="312"/>
      <c r="E39" s="312"/>
      <c r="F39" s="312"/>
      <c r="G39" s="8">
        <v>31</v>
      </c>
      <c r="H39" s="75">
        <v>0</v>
      </c>
      <c r="I39" s="75">
        <v>0</v>
      </c>
      <c r="J39" s="75">
        <v>0</v>
      </c>
      <c r="K39" s="75">
        <v>0</v>
      </c>
      <c r="L39" s="75">
        <v>0</v>
      </c>
      <c r="M39" s="75">
        <v>0</v>
      </c>
      <c r="N39" s="75">
        <v>0</v>
      </c>
      <c r="O39" s="75">
        <v>0</v>
      </c>
      <c r="P39" s="75">
        <v>0</v>
      </c>
      <c r="Q39" s="75">
        <v>0</v>
      </c>
      <c r="R39" s="75">
        <v>0</v>
      </c>
      <c r="S39" s="75">
        <v>0</v>
      </c>
      <c r="T39" s="71">
        <v>-27516390</v>
      </c>
      <c r="U39" s="72">
        <f t="shared" ref="U39:U56" si="12">H39+I39+J39+K39-L39+M39+N39+O39+P39+Q39+R39+S39+T39</f>
        <v>-27516390</v>
      </c>
      <c r="V39" s="71">
        <v>0</v>
      </c>
      <c r="W39" s="72">
        <f t="shared" ref="W39:W56" si="13">U39+V39</f>
        <v>-27516390</v>
      </c>
    </row>
    <row r="40" spans="1:23" x14ac:dyDescent="0.2">
      <c r="A40" s="312" t="s">
        <v>332</v>
      </c>
      <c r="B40" s="312"/>
      <c r="C40" s="312"/>
      <c r="D40" s="312"/>
      <c r="E40" s="312"/>
      <c r="F40" s="312"/>
      <c r="G40" s="8">
        <v>32</v>
      </c>
      <c r="H40" s="75">
        <v>0</v>
      </c>
      <c r="I40" s="75">
        <v>0</v>
      </c>
      <c r="J40" s="75">
        <v>0</v>
      </c>
      <c r="K40" s="75">
        <v>0</v>
      </c>
      <c r="L40" s="75">
        <v>0</v>
      </c>
      <c r="M40" s="75">
        <v>0</v>
      </c>
      <c r="N40" s="71">
        <v>-248228</v>
      </c>
      <c r="O40" s="75">
        <v>0</v>
      </c>
      <c r="P40" s="75">
        <v>0</v>
      </c>
      <c r="Q40" s="75">
        <v>0</v>
      </c>
      <c r="R40" s="75">
        <v>0</v>
      </c>
      <c r="S40" s="75">
        <v>0</v>
      </c>
      <c r="T40" s="75">
        <v>0</v>
      </c>
      <c r="U40" s="72">
        <f t="shared" si="12"/>
        <v>-248228</v>
      </c>
      <c r="V40" s="71">
        <v>0</v>
      </c>
      <c r="W40" s="72">
        <f t="shared" si="13"/>
        <v>-248228</v>
      </c>
    </row>
    <row r="41" spans="1:23" ht="27" customHeight="1" x14ac:dyDescent="0.2">
      <c r="A41" s="312" t="s">
        <v>354</v>
      </c>
      <c r="B41" s="312"/>
      <c r="C41" s="312"/>
      <c r="D41" s="312"/>
      <c r="E41" s="312"/>
      <c r="F41" s="312"/>
      <c r="G41" s="8">
        <v>33</v>
      </c>
      <c r="H41" s="75">
        <v>0</v>
      </c>
      <c r="I41" s="75">
        <v>0</v>
      </c>
      <c r="J41" s="75">
        <v>0</v>
      </c>
      <c r="K41" s="75">
        <v>0</v>
      </c>
      <c r="L41" s="75">
        <v>0</v>
      </c>
      <c r="M41" s="75">
        <v>0</v>
      </c>
      <c r="N41" s="75">
        <v>0</v>
      </c>
      <c r="O41" s="71">
        <v>0</v>
      </c>
      <c r="P41" s="75">
        <v>0</v>
      </c>
      <c r="Q41" s="75">
        <v>0</v>
      </c>
      <c r="R41" s="75">
        <v>0</v>
      </c>
      <c r="S41" s="71">
        <v>0</v>
      </c>
      <c r="T41" s="71">
        <v>0</v>
      </c>
      <c r="U41" s="72">
        <f t="shared" si="12"/>
        <v>0</v>
      </c>
      <c r="V41" s="71">
        <v>0</v>
      </c>
      <c r="W41" s="72">
        <f t="shared" si="13"/>
        <v>0</v>
      </c>
    </row>
    <row r="42" spans="1:23" ht="20.25" customHeight="1" x14ac:dyDescent="0.2">
      <c r="A42" s="312" t="s">
        <v>334</v>
      </c>
      <c r="B42" s="312"/>
      <c r="C42" s="312"/>
      <c r="D42" s="312"/>
      <c r="E42" s="312"/>
      <c r="F42" s="312"/>
      <c r="G42" s="8">
        <v>34</v>
      </c>
      <c r="H42" s="75">
        <v>0</v>
      </c>
      <c r="I42" s="75">
        <v>0</v>
      </c>
      <c r="J42" s="75">
        <v>0</v>
      </c>
      <c r="K42" s="75">
        <v>0</v>
      </c>
      <c r="L42" s="75">
        <v>0</v>
      </c>
      <c r="M42" s="75">
        <v>0</v>
      </c>
      <c r="N42" s="75">
        <v>0</v>
      </c>
      <c r="O42" s="75">
        <v>0</v>
      </c>
      <c r="P42" s="71">
        <v>0</v>
      </c>
      <c r="Q42" s="75">
        <v>0</v>
      </c>
      <c r="R42" s="75">
        <v>0</v>
      </c>
      <c r="S42" s="71">
        <v>0</v>
      </c>
      <c r="T42" s="71">
        <v>0</v>
      </c>
      <c r="U42" s="72">
        <f t="shared" si="12"/>
        <v>0</v>
      </c>
      <c r="V42" s="71">
        <v>0</v>
      </c>
      <c r="W42" s="72">
        <f t="shared" si="13"/>
        <v>0</v>
      </c>
    </row>
    <row r="43" spans="1:23" ht="21" customHeight="1" x14ac:dyDescent="0.2">
      <c r="A43" s="312" t="s">
        <v>335</v>
      </c>
      <c r="B43" s="312"/>
      <c r="C43" s="312"/>
      <c r="D43" s="312"/>
      <c r="E43" s="312"/>
      <c r="F43" s="312"/>
      <c r="G43" s="8">
        <v>35</v>
      </c>
      <c r="H43" s="75">
        <v>0</v>
      </c>
      <c r="I43" s="75">
        <v>0</v>
      </c>
      <c r="J43" s="75">
        <v>0</v>
      </c>
      <c r="K43" s="75">
        <v>0</v>
      </c>
      <c r="L43" s="75">
        <v>0</v>
      </c>
      <c r="M43" s="75">
        <v>0</v>
      </c>
      <c r="N43" s="75">
        <v>0</v>
      </c>
      <c r="O43" s="75">
        <v>0</v>
      </c>
      <c r="P43" s="75">
        <v>0</v>
      </c>
      <c r="Q43" s="71">
        <v>0</v>
      </c>
      <c r="R43" s="75">
        <v>0</v>
      </c>
      <c r="S43" s="71">
        <v>0</v>
      </c>
      <c r="T43" s="71">
        <v>0</v>
      </c>
      <c r="U43" s="72">
        <f t="shared" si="12"/>
        <v>0</v>
      </c>
      <c r="V43" s="71">
        <v>0</v>
      </c>
      <c r="W43" s="72">
        <f t="shared" si="13"/>
        <v>0</v>
      </c>
    </row>
    <row r="44" spans="1:23" ht="29.25" customHeight="1" x14ac:dyDescent="0.2">
      <c r="A44" s="312" t="s">
        <v>336</v>
      </c>
      <c r="B44" s="312"/>
      <c r="C44" s="312"/>
      <c r="D44" s="312"/>
      <c r="E44" s="312"/>
      <c r="F44" s="312"/>
      <c r="G44" s="8">
        <v>36</v>
      </c>
      <c r="H44" s="75">
        <v>0</v>
      </c>
      <c r="I44" s="75">
        <v>0</v>
      </c>
      <c r="J44" s="75">
        <v>0</v>
      </c>
      <c r="K44" s="75">
        <v>0</v>
      </c>
      <c r="L44" s="75">
        <v>0</v>
      </c>
      <c r="M44" s="75">
        <v>0</v>
      </c>
      <c r="N44" s="75">
        <v>0</v>
      </c>
      <c r="O44" s="75">
        <v>0</v>
      </c>
      <c r="P44" s="75">
        <v>0</v>
      </c>
      <c r="Q44" s="75">
        <v>0</v>
      </c>
      <c r="R44" s="71">
        <v>0</v>
      </c>
      <c r="S44" s="71">
        <v>0</v>
      </c>
      <c r="T44" s="71">
        <v>0</v>
      </c>
      <c r="U44" s="72">
        <f t="shared" si="12"/>
        <v>0</v>
      </c>
      <c r="V44" s="71">
        <v>0</v>
      </c>
      <c r="W44" s="72">
        <f t="shared" si="13"/>
        <v>0</v>
      </c>
    </row>
    <row r="45" spans="1:23" ht="21" customHeight="1" x14ac:dyDescent="0.2">
      <c r="A45" s="312" t="s">
        <v>355</v>
      </c>
      <c r="B45" s="312"/>
      <c r="C45" s="312"/>
      <c r="D45" s="312"/>
      <c r="E45" s="312"/>
      <c r="F45" s="312"/>
      <c r="G45" s="8">
        <v>37</v>
      </c>
      <c r="H45" s="75">
        <v>0</v>
      </c>
      <c r="I45" s="75">
        <v>0</v>
      </c>
      <c r="J45" s="75">
        <v>0</v>
      </c>
      <c r="K45" s="75">
        <v>0</v>
      </c>
      <c r="L45" s="75">
        <v>0</v>
      </c>
      <c r="M45" s="75">
        <v>0</v>
      </c>
      <c r="N45" s="71">
        <v>0</v>
      </c>
      <c r="O45" s="71">
        <v>0</v>
      </c>
      <c r="P45" s="71">
        <v>0</v>
      </c>
      <c r="Q45" s="71">
        <v>0</v>
      </c>
      <c r="R45" s="71">
        <v>0</v>
      </c>
      <c r="S45" s="71">
        <v>0</v>
      </c>
      <c r="T45" s="71">
        <v>0</v>
      </c>
      <c r="U45" s="72">
        <f t="shared" si="12"/>
        <v>0</v>
      </c>
      <c r="V45" s="71">
        <v>0</v>
      </c>
      <c r="W45" s="72">
        <f t="shared" si="13"/>
        <v>0</v>
      </c>
    </row>
    <row r="46" spans="1:23" x14ac:dyDescent="0.2">
      <c r="A46" s="312" t="s">
        <v>338</v>
      </c>
      <c r="B46" s="312"/>
      <c r="C46" s="312"/>
      <c r="D46" s="312"/>
      <c r="E46" s="312"/>
      <c r="F46" s="312"/>
      <c r="G46" s="8">
        <v>38</v>
      </c>
      <c r="H46" s="75">
        <v>0</v>
      </c>
      <c r="I46" s="75">
        <v>0</v>
      </c>
      <c r="J46" s="75">
        <v>0</v>
      </c>
      <c r="K46" s="75">
        <v>0</v>
      </c>
      <c r="L46" s="75">
        <v>0</v>
      </c>
      <c r="M46" s="75">
        <v>0</v>
      </c>
      <c r="N46" s="71">
        <v>0</v>
      </c>
      <c r="O46" s="71">
        <v>0</v>
      </c>
      <c r="P46" s="71">
        <v>0</v>
      </c>
      <c r="Q46" s="71">
        <v>0</v>
      </c>
      <c r="R46" s="71">
        <v>0</v>
      </c>
      <c r="S46" s="71">
        <v>0</v>
      </c>
      <c r="T46" s="71">
        <v>0</v>
      </c>
      <c r="U46" s="72">
        <f t="shared" si="12"/>
        <v>0</v>
      </c>
      <c r="V46" s="71">
        <v>0</v>
      </c>
      <c r="W46" s="72">
        <f t="shared" si="13"/>
        <v>0</v>
      </c>
    </row>
    <row r="47" spans="1:23" x14ac:dyDescent="0.2">
      <c r="A47" s="312" t="s">
        <v>339</v>
      </c>
      <c r="B47" s="312"/>
      <c r="C47" s="312"/>
      <c r="D47" s="312"/>
      <c r="E47" s="312"/>
      <c r="F47" s="312"/>
      <c r="G47" s="8">
        <v>39</v>
      </c>
      <c r="H47" s="71">
        <v>0</v>
      </c>
      <c r="I47" s="71">
        <v>0</v>
      </c>
      <c r="J47" s="71">
        <v>0</v>
      </c>
      <c r="K47" s="71">
        <v>0</v>
      </c>
      <c r="L47" s="71">
        <v>0</v>
      </c>
      <c r="M47" s="71">
        <v>0</v>
      </c>
      <c r="N47" s="71">
        <v>0</v>
      </c>
      <c r="O47" s="71">
        <v>0</v>
      </c>
      <c r="P47" s="71">
        <v>0</v>
      </c>
      <c r="Q47" s="71">
        <v>0</v>
      </c>
      <c r="R47" s="71">
        <v>0</v>
      </c>
      <c r="S47" s="71">
        <v>0</v>
      </c>
      <c r="T47" s="71">
        <v>0</v>
      </c>
      <c r="U47" s="72">
        <f t="shared" si="12"/>
        <v>0</v>
      </c>
      <c r="V47" s="71">
        <v>0</v>
      </c>
      <c r="W47" s="72">
        <f t="shared" si="13"/>
        <v>0</v>
      </c>
    </row>
    <row r="48" spans="1:23" x14ac:dyDescent="0.2">
      <c r="A48" s="312" t="s">
        <v>340</v>
      </c>
      <c r="B48" s="312"/>
      <c r="C48" s="312"/>
      <c r="D48" s="312"/>
      <c r="E48" s="312"/>
      <c r="F48" s="312"/>
      <c r="G48" s="8">
        <v>40</v>
      </c>
      <c r="H48" s="75">
        <v>0</v>
      </c>
      <c r="I48" s="75">
        <v>0</v>
      </c>
      <c r="J48" s="75">
        <v>0</v>
      </c>
      <c r="K48" s="75">
        <v>0</v>
      </c>
      <c r="L48" s="75">
        <v>0</v>
      </c>
      <c r="M48" s="75">
        <v>0</v>
      </c>
      <c r="N48" s="71">
        <v>0</v>
      </c>
      <c r="O48" s="71">
        <v>0</v>
      </c>
      <c r="P48" s="71">
        <v>0</v>
      </c>
      <c r="Q48" s="71">
        <v>0</v>
      </c>
      <c r="R48" s="71">
        <v>0</v>
      </c>
      <c r="S48" s="71">
        <v>0</v>
      </c>
      <c r="T48" s="71">
        <v>0</v>
      </c>
      <c r="U48" s="72">
        <f t="shared" si="12"/>
        <v>0</v>
      </c>
      <c r="V48" s="71">
        <v>0</v>
      </c>
      <c r="W48" s="72">
        <f t="shared" si="13"/>
        <v>0</v>
      </c>
    </row>
    <row r="49" spans="1:23" ht="24" customHeight="1" x14ac:dyDescent="0.2">
      <c r="A49" s="312" t="s">
        <v>356</v>
      </c>
      <c r="B49" s="312"/>
      <c r="C49" s="312"/>
      <c r="D49" s="312"/>
      <c r="E49" s="312"/>
      <c r="F49" s="312"/>
      <c r="G49" s="8">
        <v>41</v>
      </c>
      <c r="H49" s="71">
        <v>0</v>
      </c>
      <c r="I49" s="71">
        <v>0</v>
      </c>
      <c r="J49" s="71">
        <v>0</v>
      </c>
      <c r="K49" s="71">
        <v>0</v>
      </c>
      <c r="L49" s="71">
        <v>0</v>
      </c>
      <c r="M49" s="71">
        <v>0</v>
      </c>
      <c r="N49" s="71">
        <v>0</v>
      </c>
      <c r="O49" s="71">
        <v>0</v>
      </c>
      <c r="P49" s="71">
        <v>0</v>
      </c>
      <c r="Q49" s="71">
        <v>0</v>
      </c>
      <c r="R49" s="71">
        <v>0</v>
      </c>
      <c r="S49" s="71">
        <v>0</v>
      </c>
      <c r="T49" s="71">
        <v>0</v>
      </c>
      <c r="U49" s="72">
        <f>H49+I49+J49+K49-L49+M49+N49+O49+P49+Q49+R49+S49+T49</f>
        <v>0</v>
      </c>
      <c r="V49" s="71">
        <v>0</v>
      </c>
      <c r="W49" s="72">
        <f t="shared" si="13"/>
        <v>0</v>
      </c>
    </row>
    <row r="50" spans="1:23" ht="26.25" customHeight="1" x14ac:dyDescent="0.2">
      <c r="A50" s="312" t="s">
        <v>342</v>
      </c>
      <c r="B50" s="312"/>
      <c r="C50" s="312"/>
      <c r="D50" s="312"/>
      <c r="E50" s="312"/>
      <c r="F50" s="312"/>
      <c r="G50" s="8">
        <v>42</v>
      </c>
      <c r="H50" s="71">
        <v>0</v>
      </c>
      <c r="I50" s="71">
        <v>0</v>
      </c>
      <c r="J50" s="71">
        <v>0</v>
      </c>
      <c r="K50" s="71">
        <v>0</v>
      </c>
      <c r="L50" s="71">
        <v>0</v>
      </c>
      <c r="M50" s="71">
        <v>0</v>
      </c>
      <c r="N50" s="71">
        <v>0</v>
      </c>
      <c r="O50" s="71">
        <v>0</v>
      </c>
      <c r="P50" s="71">
        <v>0</v>
      </c>
      <c r="Q50" s="71">
        <v>0</v>
      </c>
      <c r="R50" s="71">
        <v>0</v>
      </c>
      <c r="S50" s="71">
        <v>0</v>
      </c>
      <c r="T50" s="71">
        <v>0</v>
      </c>
      <c r="U50" s="72">
        <f t="shared" si="12"/>
        <v>0</v>
      </c>
      <c r="V50" s="71">
        <v>0</v>
      </c>
      <c r="W50" s="72">
        <f t="shared" si="13"/>
        <v>0</v>
      </c>
    </row>
    <row r="51" spans="1:23" ht="22.5" customHeight="1" x14ac:dyDescent="0.2">
      <c r="A51" s="312" t="s">
        <v>357</v>
      </c>
      <c r="B51" s="312"/>
      <c r="C51" s="312"/>
      <c r="D51" s="312"/>
      <c r="E51" s="312"/>
      <c r="F51" s="312"/>
      <c r="G51" s="8">
        <v>43</v>
      </c>
      <c r="H51" s="71">
        <v>0</v>
      </c>
      <c r="I51" s="71">
        <v>0</v>
      </c>
      <c r="J51" s="71">
        <v>0</v>
      </c>
      <c r="K51" s="71">
        <v>0</v>
      </c>
      <c r="L51" s="71">
        <v>0</v>
      </c>
      <c r="M51" s="71">
        <v>0</v>
      </c>
      <c r="N51" s="71">
        <v>0</v>
      </c>
      <c r="O51" s="71">
        <v>0</v>
      </c>
      <c r="P51" s="71">
        <v>0</v>
      </c>
      <c r="Q51" s="71">
        <v>0</v>
      </c>
      <c r="R51" s="71">
        <v>0</v>
      </c>
      <c r="S51" s="71">
        <v>0</v>
      </c>
      <c r="T51" s="71">
        <v>0</v>
      </c>
      <c r="U51" s="72">
        <f t="shared" si="12"/>
        <v>0</v>
      </c>
      <c r="V51" s="71">
        <v>0</v>
      </c>
      <c r="W51" s="72">
        <f t="shared" si="13"/>
        <v>0</v>
      </c>
    </row>
    <row r="52" spans="1:23" x14ac:dyDescent="0.2">
      <c r="A52" s="312" t="s">
        <v>344</v>
      </c>
      <c r="B52" s="312"/>
      <c r="C52" s="312"/>
      <c r="D52" s="312"/>
      <c r="E52" s="312"/>
      <c r="F52" s="312"/>
      <c r="G52" s="8">
        <v>44</v>
      </c>
      <c r="H52" s="71">
        <v>0</v>
      </c>
      <c r="I52" s="71">
        <v>0</v>
      </c>
      <c r="J52" s="71">
        <v>0</v>
      </c>
      <c r="K52" s="71">
        <v>0</v>
      </c>
      <c r="L52" s="71">
        <v>0</v>
      </c>
      <c r="M52" s="71">
        <v>0</v>
      </c>
      <c r="N52" s="71">
        <v>0</v>
      </c>
      <c r="O52" s="71">
        <v>0</v>
      </c>
      <c r="P52" s="71">
        <v>0</v>
      </c>
      <c r="Q52" s="71">
        <v>0</v>
      </c>
      <c r="R52" s="71">
        <v>0</v>
      </c>
      <c r="S52" s="71">
        <v>0</v>
      </c>
      <c r="T52" s="71">
        <v>0</v>
      </c>
      <c r="U52" s="72">
        <f t="shared" si="12"/>
        <v>0</v>
      </c>
      <c r="V52" s="71">
        <v>0</v>
      </c>
      <c r="W52" s="72">
        <f t="shared" si="13"/>
        <v>0</v>
      </c>
    </row>
    <row r="53" spans="1:23" x14ac:dyDescent="0.2">
      <c r="A53" s="312" t="s">
        <v>345</v>
      </c>
      <c r="B53" s="312"/>
      <c r="C53" s="312"/>
      <c r="D53" s="312"/>
      <c r="E53" s="312"/>
      <c r="F53" s="312"/>
      <c r="G53" s="8">
        <v>45</v>
      </c>
      <c r="H53" s="71">
        <v>0</v>
      </c>
      <c r="I53" s="71">
        <v>0</v>
      </c>
      <c r="J53" s="71">
        <v>0</v>
      </c>
      <c r="K53" s="71">
        <v>0</v>
      </c>
      <c r="L53" s="71">
        <v>0</v>
      </c>
      <c r="M53" s="71">
        <v>0</v>
      </c>
      <c r="N53" s="71">
        <v>0</v>
      </c>
      <c r="O53" s="71">
        <v>0</v>
      </c>
      <c r="P53" s="71">
        <v>0</v>
      </c>
      <c r="Q53" s="71">
        <v>0</v>
      </c>
      <c r="R53" s="71">
        <v>0</v>
      </c>
      <c r="S53" s="71">
        <v>0</v>
      </c>
      <c r="T53" s="71">
        <v>0</v>
      </c>
      <c r="U53" s="72">
        <f t="shared" si="12"/>
        <v>0</v>
      </c>
      <c r="V53" s="71">
        <v>0</v>
      </c>
      <c r="W53" s="72">
        <f t="shared" si="13"/>
        <v>0</v>
      </c>
    </row>
    <row r="54" spans="1:23" x14ac:dyDescent="0.2">
      <c r="A54" s="312" t="s">
        <v>346</v>
      </c>
      <c r="B54" s="312"/>
      <c r="C54" s="312"/>
      <c r="D54" s="312"/>
      <c r="E54" s="312"/>
      <c r="F54" s="312"/>
      <c r="G54" s="8">
        <v>46</v>
      </c>
      <c r="H54" s="71">
        <v>0</v>
      </c>
      <c r="I54" s="71">
        <v>0</v>
      </c>
      <c r="J54" s="71">
        <v>0</v>
      </c>
      <c r="K54" s="71">
        <v>0</v>
      </c>
      <c r="L54" s="71">
        <v>0</v>
      </c>
      <c r="M54" s="71">
        <v>0</v>
      </c>
      <c r="N54" s="71">
        <v>0</v>
      </c>
      <c r="O54" s="71">
        <v>0</v>
      </c>
      <c r="P54" s="71">
        <v>0</v>
      </c>
      <c r="Q54" s="71">
        <v>0</v>
      </c>
      <c r="R54" s="71">
        <v>0</v>
      </c>
      <c r="S54" s="71">
        <v>3250989</v>
      </c>
      <c r="T54" s="71">
        <v>-3250989</v>
      </c>
      <c r="U54" s="72">
        <f t="shared" si="12"/>
        <v>0</v>
      </c>
      <c r="V54" s="71">
        <v>0</v>
      </c>
      <c r="W54" s="72">
        <f t="shared" si="13"/>
        <v>0</v>
      </c>
    </row>
    <row r="55" spans="1:23" x14ac:dyDescent="0.2">
      <c r="A55" s="312" t="s">
        <v>347</v>
      </c>
      <c r="B55" s="312"/>
      <c r="C55" s="312"/>
      <c r="D55" s="312"/>
      <c r="E55" s="312"/>
      <c r="F55" s="312"/>
      <c r="G55" s="8">
        <v>47</v>
      </c>
      <c r="H55" s="71">
        <v>0</v>
      </c>
      <c r="I55" s="71">
        <v>0</v>
      </c>
      <c r="J55" s="71">
        <v>0</v>
      </c>
      <c r="K55" s="71">
        <v>0</v>
      </c>
      <c r="L55" s="71">
        <v>0</v>
      </c>
      <c r="M55" s="71">
        <v>0</v>
      </c>
      <c r="N55" s="71">
        <v>0</v>
      </c>
      <c r="O55" s="71">
        <v>0</v>
      </c>
      <c r="P55" s="71">
        <v>0</v>
      </c>
      <c r="Q55" s="71">
        <v>0</v>
      </c>
      <c r="R55" s="71">
        <v>0</v>
      </c>
      <c r="S55" s="71">
        <v>0</v>
      </c>
      <c r="T55" s="71">
        <v>0</v>
      </c>
      <c r="U55" s="72">
        <f t="shared" si="12"/>
        <v>0</v>
      </c>
      <c r="V55" s="71">
        <v>0</v>
      </c>
      <c r="W55" s="72">
        <f t="shared" si="13"/>
        <v>0</v>
      </c>
    </row>
    <row r="56" spans="1:23" x14ac:dyDescent="0.2">
      <c r="A56" s="312" t="s">
        <v>348</v>
      </c>
      <c r="B56" s="312"/>
      <c r="C56" s="312"/>
      <c r="D56" s="312"/>
      <c r="E56" s="312"/>
      <c r="F56" s="312"/>
      <c r="G56" s="8">
        <v>48</v>
      </c>
      <c r="H56" s="71">
        <v>0</v>
      </c>
      <c r="I56" s="71">
        <v>0</v>
      </c>
      <c r="J56" s="71">
        <v>0</v>
      </c>
      <c r="K56" s="71">
        <v>0</v>
      </c>
      <c r="L56" s="71">
        <v>0</v>
      </c>
      <c r="M56" s="71">
        <v>0</v>
      </c>
      <c r="N56" s="71">
        <v>0</v>
      </c>
      <c r="O56" s="71">
        <v>0</v>
      </c>
      <c r="P56" s="71">
        <v>0</v>
      </c>
      <c r="Q56" s="71">
        <v>0</v>
      </c>
      <c r="R56" s="71">
        <v>0</v>
      </c>
      <c r="S56" s="71">
        <v>0</v>
      </c>
      <c r="T56" s="71">
        <v>0</v>
      </c>
      <c r="U56" s="72">
        <f t="shared" si="12"/>
        <v>0</v>
      </c>
      <c r="V56" s="71">
        <v>0</v>
      </c>
      <c r="W56" s="72">
        <f t="shared" si="13"/>
        <v>0</v>
      </c>
    </row>
    <row r="57" spans="1:23" ht="24" customHeight="1" x14ac:dyDescent="0.2">
      <c r="A57" s="330" t="s">
        <v>383</v>
      </c>
      <c r="B57" s="330"/>
      <c r="C57" s="330"/>
      <c r="D57" s="330"/>
      <c r="E57" s="330"/>
      <c r="F57" s="330"/>
      <c r="G57" s="10">
        <v>49</v>
      </c>
      <c r="H57" s="74">
        <f>SUM(H38:H56)</f>
        <v>247193050</v>
      </c>
      <c r="I57" s="74">
        <f t="shared" ref="I57:W57" si="14">SUM(I38:I56)</f>
        <v>86141670</v>
      </c>
      <c r="J57" s="74">
        <f t="shared" si="14"/>
        <v>11652410</v>
      </c>
      <c r="K57" s="74">
        <f t="shared" si="14"/>
        <v>8465950</v>
      </c>
      <c r="L57" s="74">
        <f t="shared" si="14"/>
        <v>8465950</v>
      </c>
      <c r="M57" s="74">
        <f t="shared" si="14"/>
        <v>32188407</v>
      </c>
      <c r="N57" s="74">
        <f t="shared" si="14"/>
        <v>30341472</v>
      </c>
      <c r="O57" s="74">
        <f t="shared" si="14"/>
        <v>40706979</v>
      </c>
      <c r="P57" s="74">
        <f t="shared" si="14"/>
        <v>0</v>
      </c>
      <c r="Q57" s="74">
        <f t="shared" si="14"/>
        <v>0</v>
      </c>
      <c r="R57" s="74">
        <f t="shared" si="14"/>
        <v>0</v>
      </c>
      <c r="S57" s="74">
        <f t="shared" si="14"/>
        <v>-365957988</v>
      </c>
      <c r="T57" s="74">
        <f t="shared" si="14"/>
        <v>-27516390</v>
      </c>
      <c r="U57" s="74">
        <f t="shared" si="14"/>
        <v>54749610</v>
      </c>
      <c r="V57" s="74">
        <f t="shared" si="14"/>
        <v>0</v>
      </c>
      <c r="W57" s="74">
        <f t="shared" si="14"/>
        <v>54749610</v>
      </c>
    </row>
    <row r="58" spans="1:23" x14ac:dyDescent="0.2">
      <c r="A58" s="331" t="s">
        <v>349</v>
      </c>
      <c r="B58" s="332"/>
      <c r="C58" s="332"/>
      <c r="D58" s="332"/>
      <c r="E58" s="332"/>
      <c r="F58" s="332"/>
      <c r="G58" s="332"/>
      <c r="H58" s="332"/>
      <c r="I58" s="332"/>
      <c r="J58" s="332"/>
      <c r="K58" s="332"/>
      <c r="L58" s="332"/>
      <c r="M58" s="332"/>
      <c r="N58" s="332"/>
      <c r="O58" s="332"/>
      <c r="P58" s="332"/>
      <c r="Q58" s="332"/>
      <c r="R58" s="332"/>
      <c r="S58" s="332"/>
      <c r="T58" s="332"/>
      <c r="U58" s="332"/>
      <c r="V58" s="332"/>
      <c r="W58" s="332"/>
    </row>
    <row r="59" spans="1:23" ht="31.5" customHeight="1" x14ac:dyDescent="0.2">
      <c r="A59" s="333" t="s">
        <v>358</v>
      </c>
      <c r="B59" s="333"/>
      <c r="C59" s="333"/>
      <c r="D59" s="333"/>
      <c r="E59" s="333"/>
      <c r="F59" s="333"/>
      <c r="G59" s="9">
        <v>50</v>
      </c>
      <c r="H59" s="73">
        <f>SUM(H40:H48)</f>
        <v>0</v>
      </c>
      <c r="I59" s="73">
        <f t="shared" ref="I59:W59" si="15">SUM(I40:I48)</f>
        <v>0</v>
      </c>
      <c r="J59" s="73">
        <f t="shared" si="15"/>
        <v>0</v>
      </c>
      <c r="K59" s="73">
        <f t="shared" si="15"/>
        <v>0</v>
      </c>
      <c r="L59" s="73">
        <f t="shared" si="15"/>
        <v>0</v>
      </c>
      <c r="M59" s="73">
        <f t="shared" si="15"/>
        <v>0</v>
      </c>
      <c r="N59" s="73">
        <f t="shared" si="15"/>
        <v>-248228</v>
      </c>
      <c r="O59" s="73">
        <f t="shared" si="15"/>
        <v>0</v>
      </c>
      <c r="P59" s="73">
        <f t="shared" si="15"/>
        <v>0</v>
      </c>
      <c r="Q59" s="73">
        <f t="shared" si="15"/>
        <v>0</v>
      </c>
      <c r="R59" s="73">
        <f t="shared" si="15"/>
        <v>0</v>
      </c>
      <c r="S59" s="73">
        <f t="shared" si="15"/>
        <v>0</v>
      </c>
      <c r="T59" s="73">
        <f t="shared" si="15"/>
        <v>0</v>
      </c>
      <c r="U59" s="73">
        <f t="shared" si="15"/>
        <v>-248228</v>
      </c>
      <c r="V59" s="73">
        <f t="shared" si="15"/>
        <v>0</v>
      </c>
      <c r="W59" s="73">
        <f t="shared" si="15"/>
        <v>-248228</v>
      </c>
    </row>
    <row r="60" spans="1:23" ht="27.75" customHeight="1" x14ac:dyDescent="0.2">
      <c r="A60" s="333" t="s">
        <v>359</v>
      </c>
      <c r="B60" s="333"/>
      <c r="C60" s="333"/>
      <c r="D60" s="333"/>
      <c r="E60" s="333"/>
      <c r="F60" s="333"/>
      <c r="G60" s="9">
        <v>51</v>
      </c>
      <c r="H60" s="73">
        <f>H39+H59</f>
        <v>0</v>
      </c>
      <c r="I60" s="73">
        <f t="shared" ref="I60:W60" si="16">I39+I59</f>
        <v>0</v>
      </c>
      <c r="J60" s="73">
        <f t="shared" si="16"/>
        <v>0</v>
      </c>
      <c r="K60" s="73">
        <f t="shared" si="16"/>
        <v>0</v>
      </c>
      <c r="L60" s="73">
        <f t="shared" si="16"/>
        <v>0</v>
      </c>
      <c r="M60" s="73">
        <f t="shared" si="16"/>
        <v>0</v>
      </c>
      <c r="N60" s="73">
        <f t="shared" si="16"/>
        <v>-248228</v>
      </c>
      <c r="O60" s="73">
        <f t="shared" si="16"/>
        <v>0</v>
      </c>
      <c r="P60" s="73">
        <f t="shared" si="16"/>
        <v>0</v>
      </c>
      <c r="Q60" s="73">
        <f t="shared" si="16"/>
        <v>0</v>
      </c>
      <c r="R60" s="73">
        <f t="shared" si="16"/>
        <v>0</v>
      </c>
      <c r="S60" s="73">
        <f t="shared" si="16"/>
        <v>0</v>
      </c>
      <c r="T60" s="73">
        <f t="shared" si="16"/>
        <v>-27516390</v>
      </c>
      <c r="U60" s="73">
        <f t="shared" si="16"/>
        <v>-27764618</v>
      </c>
      <c r="V60" s="73">
        <f t="shared" si="16"/>
        <v>0</v>
      </c>
      <c r="W60" s="73">
        <f t="shared" si="16"/>
        <v>-27764618</v>
      </c>
    </row>
    <row r="61" spans="1:23" ht="29.25" customHeight="1" x14ac:dyDescent="0.2">
      <c r="A61" s="334" t="s">
        <v>360</v>
      </c>
      <c r="B61" s="334"/>
      <c r="C61" s="334"/>
      <c r="D61" s="334"/>
      <c r="E61" s="334"/>
      <c r="F61" s="334"/>
      <c r="G61" s="10">
        <v>52</v>
      </c>
      <c r="H61" s="74">
        <f>SUM(H49:H56)</f>
        <v>0</v>
      </c>
      <c r="I61" s="74">
        <f t="shared" ref="I61:W61" si="17">SUM(I49:I56)</f>
        <v>0</v>
      </c>
      <c r="J61" s="74">
        <f t="shared" si="17"/>
        <v>0</v>
      </c>
      <c r="K61" s="74">
        <f t="shared" si="17"/>
        <v>0</v>
      </c>
      <c r="L61" s="74">
        <f t="shared" si="17"/>
        <v>0</v>
      </c>
      <c r="M61" s="74">
        <f t="shared" si="17"/>
        <v>0</v>
      </c>
      <c r="N61" s="74">
        <f t="shared" si="17"/>
        <v>0</v>
      </c>
      <c r="O61" s="74">
        <f t="shared" si="17"/>
        <v>0</v>
      </c>
      <c r="P61" s="74">
        <f t="shared" si="17"/>
        <v>0</v>
      </c>
      <c r="Q61" s="74">
        <f t="shared" si="17"/>
        <v>0</v>
      </c>
      <c r="R61" s="74">
        <f t="shared" si="17"/>
        <v>0</v>
      </c>
      <c r="S61" s="74">
        <f t="shared" si="17"/>
        <v>3250989</v>
      </c>
      <c r="T61" s="74">
        <f t="shared" si="17"/>
        <v>-3250989</v>
      </c>
      <c r="U61" s="74">
        <f t="shared" si="17"/>
        <v>0</v>
      </c>
      <c r="V61" s="74">
        <f t="shared" si="17"/>
        <v>0</v>
      </c>
      <c r="W61" s="74">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2"/>
  <sheetViews>
    <sheetView zoomScale="75" zoomScaleNormal="75" workbookViewId="0">
      <selection activeCell="N28" sqref="N28"/>
    </sheetView>
  </sheetViews>
  <sheetFormatPr defaultRowHeight="12.75" x14ac:dyDescent="0.2"/>
  <cols>
    <col min="10" max="10" width="17.140625" customWidth="1"/>
  </cols>
  <sheetData>
    <row r="1" spans="1:10" ht="12.75" customHeight="1" x14ac:dyDescent="0.2">
      <c r="A1" s="336" t="s">
        <v>468</v>
      </c>
      <c r="B1" s="336"/>
      <c r="C1" s="336"/>
      <c r="D1" s="336"/>
      <c r="E1" s="336"/>
      <c r="F1" s="336"/>
      <c r="G1" s="336"/>
      <c r="H1" s="336"/>
      <c r="I1" s="336"/>
      <c r="J1" s="336"/>
    </row>
    <row r="2" spans="1:10" x14ac:dyDescent="0.2">
      <c r="A2" s="336"/>
      <c r="B2" s="336"/>
      <c r="C2" s="336"/>
      <c r="D2" s="336"/>
      <c r="E2" s="336"/>
      <c r="F2" s="336"/>
      <c r="G2" s="336"/>
      <c r="H2" s="336"/>
      <c r="I2" s="336"/>
      <c r="J2" s="336"/>
    </row>
    <row r="3" spans="1:10" x14ac:dyDescent="0.2">
      <c r="A3" s="336"/>
      <c r="B3" s="336"/>
      <c r="C3" s="336"/>
      <c r="D3" s="336"/>
      <c r="E3" s="336"/>
      <c r="F3" s="336"/>
      <c r="G3" s="336"/>
      <c r="H3" s="336"/>
      <c r="I3" s="336"/>
      <c r="J3" s="336"/>
    </row>
    <row r="4" spans="1:10" x14ac:dyDescent="0.2">
      <c r="A4" s="336"/>
      <c r="B4" s="336"/>
      <c r="C4" s="336"/>
      <c r="D4" s="336"/>
      <c r="E4" s="336"/>
      <c r="F4" s="336"/>
      <c r="G4" s="336"/>
      <c r="H4" s="336"/>
      <c r="I4" s="336"/>
      <c r="J4" s="336"/>
    </row>
    <row r="5" spans="1:10" x14ac:dyDescent="0.2">
      <c r="A5" s="336"/>
      <c r="B5" s="336"/>
      <c r="C5" s="336"/>
      <c r="D5" s="336"/>
      <c r="E5" s="336"/>
      <c r="F5" s="336"/>
      <c r="G5" s="336"/>
      <c r="H5" s="336"/>
      <c r="I5" s="336"/>
      <c r="J5" s="336"/>
    </row>
    <row r="6" spans="1:10" x14ac:dyDescent="0.2">
      <c r="A6" s="336"/>
      <c r="B6" s="336"/>
      <c r="C6" s="336"/>
      <c r="D6" s="336"/>
      <c r="E6" s="336"/>
      <c r="F6" s="336"/>
      <c r="G6" s="336"/>
      <c r="H6" s="336"/>
      <c r="I6" s="336"/>
      <c r="J6" s="336"/>
    </row>
    <row r="7" spans="1:10" x14ac:dyDescent="0.2">
      <c r="A7" s="336"/>
      <c r="B7" s="336"/>
      <c r="C7" s="336"/>
      <c r="D7" s="336"/>
      <c r="E7" s="336"/>
      <c r="F7" s="336"/>
      <c r="G7" s="336"/>
      <c r="H7" s="336"/>
      <c r="I7" s="336"/>
      <c r="J7" s="336"/>
    </row>
    <row r="8" spans="1:10" x14ac:dyDescent="0.2">
      <c r="A8" s="336"/>
      <c r="B8" s="336"/>
      <c r="C8" s="336"/>
      <c r="D8" s="336"/>
      <c r="E8" s="336"/>
      <c r="F8" s="336"/>
      <c r="G8" s="336"/>
      <c r="H8" s="336"/>
      <c r="I8" s="336"/>
      <c r="J8" s="336"/>
    </row>
    <row r="9" spans="1:10" x14ac:dyDescent="0.2">
      <c r="A9" s="336"/>
      <c r="B9" s="336"/>
      <c r="C9" s="336"/>
      <c r="D9" s="336"/>
      <c r="E9" s="336"/>
      <c r="F9" s="336"/>
      <c r="G9" s="336"/>
      <c r="H9" s="336"/>
      <c r="I9" s="336"/>
      <c r="J9" s="336"/>
    </row>
    <row r="10" spans="1:10" x14ac:dyDescent="0.2">
      <c r="A10" s="336"/>
      <c r="B10" s="336"/>
      <c r="C10" s="336"/>
      <c r="D10" s="336"/>
      <c r="E10" s="336"/>
      <c r="F10" s="336"/>
      <c r="G10" s="336"/>
      <c r="H10" s="336"/>
      <c r="I10" s="336"/>
      <c r="J10" s="336"/>
    </row>
    <row r="11" spans="1:10" x14ac:dyDescent="0.2">
      <c r="A11" s="336"/>
      <c r="B11" s="336"/>
      <c r="C11" s="336"/>
      <c r="D11" s="336"/>
      <c r="E11" s="336"/>
      <c r="F11" s="336"/>
      <c r="G11" s="336"/>
      <c r="H11" s="336"/>
      <c r="I11" s="336"/>
      <c r="J11" s="336"/>
    </row>
    <row r="12" spans="1:10" x14ac:dyDescent="0.2">
      <c r="A12" s="336"/>
      <c r="B12" s="336"/>
      <c r="C12" s="336"/>
      <c r="D12" s="336"/>
      <c r="E12" s="336"/>
      <c r="F12" s="336"/>
      <c r="G12" s="336"/>
      <c r="H12" s="336"/>
      <c r="I12" s="336"/>
      <c r="J12" s="336"/>
    </row>
    <row r="13" spans="1:10" x14ac:dyDescent="0.2">
      <c r="A13" s="336"/>
      <c r="B13" s="336"/>
      <c r="C13" s="336"/>
      <c r="D13" s="336"/>
      <c r="E13" s="336"/>
      <c r="F13" s="336"/>
      <c r="G13" s="336"/>
      <c r="H13" s="336"/>
      <c r="I13" s="336"/>
      <c r="J13" s="336"/>
    </row>
    <row r="14" spans="1:10" x14ac:dyDescent="0.2">
      <c r="A14" s="336"/>
      <c r="B14" s="336"/>
      <c r="C14" s="336"/>
      <c r="D14" s="336"/>
      <c r="E14" s="336"/>
      <c r="F14" s="336"/>
      <c r="G14" s="336"/>
      <c r="H14" s="336"/>
      <c r="I14" s="336"/>
      <c r="J14" s="336"/>
    </row>
    <row r="15" spans="1:10" x14ac:dyDescent="0.2">
      <c r="A15" s="336"/>
      <c r="B15" s="336"/>
      <c r="C15" s="336"/>
      <c r="D15" s="336"/>
      <c r="E15" s="336"/>
      <c r="F15" s="336"/>
      <c r="G15" s="336"/>
      <c r="H15" s="336"/>
      <c r="I15" s="336"/>
      <c r="J15" s="336"/>
    </row>
    <row r="16" spans="1:10" x14ac:dyDescent="0.2">
      <c r="A16" s="336"/>
      <c r="B16" s="336"/>
      <c r="C16" s="336"/>
      <c r="D16" s="336"/>
      <c r="E16" s="336"/>
      <c r="F16" s="336"/>
      <c r="G16" s="336"/>
      <c r="H16" s="336"/>
      <c r="I16" s="336"/>
      <c r="J16" s="336"/>
    </row>
    <row r="17" spans="1:10" x14ac:dyDescent="0.2">
      <c r="A17" s="336"/>
      <c r="B17" s="336"/>
      <c r="C17" s="336"/>
      <c r="D17" s="336"/>
      <c r="E17" s="336"/>
      <c r="F17" s="336"/>
      <c r="G17" s="336"/>
      <c r="H17" s="336"/>
      <c r="I17" s="336"/>
      <c r="J17" s="336"/>
    </row>
    <row r="18" spans="1:10" x14ac:dyDescent="0.2">
      <c r="A18" s="336"/>
      <c r="B18" s="336"/>
      <c r="C18" s="336"/>
      <c r="D18" s="336"/>
      <c r="E18" s="336"/>
      <c r="F18" s="336"/>
      <c r="G18" s="336"/>
      <c r="H18" s="336"/>
      <c r="I18" s="336"/>
      <c r="J18" s="336"/>
    </row>
    <row r="19" spans="1:10" x14ac:dyDescent="0.2">
      <c r="A19" s="336"/>
      <c r="B19" s="336"/>
      <c r="C19" s="336"/>
      <c r="D19" s="336"/>
      <c r="E19" s="336"/>
      <c r="F19" s="336"/>
      <c r="G19" s="336"/>
      <c r="H19" s="336"/>
      <c r="I19" s="336"/>
      <c r="J19" s="336"/>
    </row>
    <row r="20" spans="1:10" x14ac:dyDescent="0.2">
      <c r="A20" s="336"/>
      <c r="B20" s="336"/>
      <c r="C20" s="336"/>
      <c r="D20" s="336"/>
      <c r="E20" s="336"/>
      <c r="F20" s="336"/>
      <c r="G20" s="336"/>
      <c r="H20" s="336"/>
      <c r="I20" s="336"/>
      <c r="J20" s="336"/>
    </row>
    <row r="21" spans="1:10" x14ac:dyDescent="0.2">
      <c r="A21" s="336"/>
      <c r="B21" s="336"/>
      <c r="C21" s="336"/>
      <c r="D21" s="336"/>
      <c r="E21" s="336"/>
      <c r="F21" s="336"/>
      <c r="G21" s="336"/>
      <c r="H21" s="336"/>
      <c r="I21" s="336"/>
      <c r="J21" s="336"/>
    </row>
    <row r="22" spans="1:10" x14ac:dyDescent="0.2">
      <c r="A22" s="336"/>
      <c r="B22" s="336"/>
      <c r="C22" s="336"/>
      <c r="D22" s="336"/>
      <c r="E22" s="336"/>
      <c r="F22" s="336"/>
      <c r="G22" s="336"/>
      <c r="H22" s="336"/>
      <c r="I22" s="336"/>
      <c r="J22" s="336"/>
    </row>
    <row r="23" spans="1:10" x14ac:dyDescent="0.2">
      <c r="A23" s="336"/>
      <c r="B23" s="336"/>
      <c r="C23" s="336"/>
      <c r="D23" s="336"/>
      <c r="E23" s="336"/>
      <c r="F23" s="336"/>
      <c r="G23" s="336"/>
      <c r="H23" s="336"/>
      <c r="I23" s="336"/>
      <c r="J23" s="336"/>
    </row>
    <row r="24" spans="1:10" x14ac:dyDescent="0.2">
      <c r="A24" s="336"/>
      <c r="B24" s="336"/>
      <c r="C24" s="336"/>
      <c r="D24" s="336"/>
      <c r="E24" s="336"/>
      <c r="F24" s="336"/>
      <c r="G24" s="336"/>
      <c r="H24" s="336"/>
      <c r="I24" s="336"/>
      <c r="J24" s="336"/>
    </row>
    <row r="25" spans="1:10" ht="119.25" customHeight="1" x14ac:dyDescent="0.2">
      <c r="A25" s="336"/>
      <c r="B25" s="336"/>
      <c r="C25" s="336"/>
      <c r="D25" s="336"/>
      <c r="E25" s="336"/>
      <c r="F25" s="336"/>
      <c r="G25" s="336"/>
      <c r="H25" s="336"/>
      <c r="I25" s="336"/>
      <c r="J25" s="336"/>
    </row>
    <row r="26" spans="1:10" ht="90" customHeight="1" x14ac:dyDescent="0.2">
      <c r="A26" s="336"/>
      <c r="B26" s="336"/>
      <c r="C26" s="336"/>
      <c r="D26" s="336"/>
      <c r="E26" s="336"/>
      <c r="F26" s="336"/>
      <c r="G26" s="336"/>
      <c r="H26" s="336"/>
      <c r="I26" s="336"/>
      <c r="J26" s="336"/>
    </row>
    <row r="27" spans="1:10" ht="87" customHeight="1" x14ac:dyDescent="0.2">
      <c r="A27" s="336"/>
      <c r="B27" s="336"/>
      <c r="C27" s="336"/>
      <c r="D27" s="336"/>
      <c r="E27" s="336"/>
      <c r="F27" s="336"/>
      <c r="G27" s="336"/>
      <c r="H27" s="336"/>
      <c r="I27" s="336"/>
      <c r="J27" s="336"/>
    </row>
    <row r="28" spans="1:10" ht="84" customHeight="1" x14ac:dyDescent="0.2">
      <c r="A28" s="336"/>
      <c r="B28" s="336"/>
      <c r="C28" s="336"/>
      <c r="D28" s="336"/>
      <c r="E28" s="336"/>
      <c r="F28" s="336"/>
      <c r="G28" s="336"/>
      <c r="H28" s="336"/>
      <c r="I28" s="336"/>
      <c r="J28" s="336"/>
    </row>
    <row r="29" spans="1:10" ht="148.5" customHeight="1" x14ac:dyDescent="0.2">
      <c r="A29" s="336"/>
      <c r="B29" s="336"/>
      <c r="C29" s="336"/>
      <c r="D29" s="336"/>
      <c r="E29" s="336"/>
      <c r="F29" s="336"/>
      <c r="G29" s="336"/>
      <c r="H29" s="336"/>
      <c r="I29" s="336"/>
      <c r="J29" s="336"/>
    </row>
    <row r="30" spans="1:10" ht="140.25" customHeight="1" x14ac:dyDescent="0.2">
      <c r="A30" s="336"/>
      <c r="B30" s="336"/>
      <c r="C30" s="336"/>
      <c r="D30" s="336"/>
      <c r="E30" s="336"/>
      <c r="F30" s="336"/>
      <c r="G30" s="336"/>
      <c r="H30" s="336"/>
      <c r="I30" s="336"/>
      <c r="J30" s="336"/>
    </row>
    <row r="32" spans="1:10" x14ac:dyDescent="0.2">
      <c r="A32" s="119" t="s">
        <v>467</v>
      </c>
    </row>
  </sheetData>
  <mergeCells count="1">
    <mergeCell ref="A1:J30"/>
  </mergeCells>
  <pageMargins left="0.70866141732283472" right="0.70866141732283472" top="0.74803149606299213" bottom="0.74803149606299213" header="0.31496062992125984" footer="0.31496062992125984"/>
  <pageSetup paperSize="9"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ebeef9ca-c00b-443c-ae4d-d16a6508f86d"/>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f00c05a3-a522-4b3b-aeec-75a37a6bc4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2021-03-30T13:47:01Z</cp:lastPrinted>
  <dcterms:created xsi:type="dcterms:W3CDTF">2008-10-17T11:51:54Z</dcterms:created>
  <dcterms:modified xsi:type="dcterms:W3CDTF">2021-04-19T17:42:34Z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