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0\Q2 2020\Hrvatski\"/>
    </mc:Choice>
  </mc:AlternateContent>
  <xr:revisionPtr revIDLastSave="0" documentId="13_ncr:1_{D65F91E4-E80B-476C-AA05-32F673808020}" xr6:coauthVersionLast="45" xr6:coauthVersionMax="45" xr10:uidLastSave="{00000000-0000-0000-0000-000000000000}"/>
  <bookViews>
    <workbookView xWindow="-120" yWindow="-120" windowWidth="29040" windowHeight="17640" activeTab="5" xr2:uid="{00000000-000D-0000-FFFF-FFFF00000000}"/>
  </bookViews>
  <sheets>
    <sheet name="Opći podaci" sheetId="26" r:id="rId1"/>
    <sheet name="Bilanca" sheetId="27"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iterateDelta="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0" i="27" l="1"/>
  <c r="I10" i="27"/>
  <c r="I78" i="27" l="1"/>
  <c r="I53" i="27"/>
  <c r="I115" i="27"/>
  <c r="H115" i="27"/>
  <c r="I103" i="27"/>
  <c r="H103" i="27"/>
  <c r="I96" i="27"/>
  <c r="H96" i="27"/>
  <c r="I92" i="27"/>
  <c r="H92" i="27"/>
  <c r="I89" i="27"/>
  <c r="H89" i="27"/>
  <c r="I85" i="27"/>
  <c r="H85" i="27"/>
  <c r="H78" i="27"/>
  <c r="H60" i="27"/>
  <c r="H53" i="27"/>
  <c r="I45" i="27"/>
  <c r="H45" i="27"/>
  <c r="I38" i="27"/>
  <c r="H38" i="27"/>
  <c r="I27" i="27"/>
  <c r="H27" i="27"/>
  <c r="I17" i="27"/>
  <c r="H17" i="27"/>
  <c r="H10" i="27"/>
  <c r="I44" i="27" l="1"/>
  <c r="I9" i="27"/>
  <c r="H75" i="27"/>
  <c r="H131" i="27" s="1"/>
  <c r="I75" i="27"/>
  <c r="I131" i="27" s="1"/>
  <c r="H44" i="27"/>
  <c r="H9" i="27"/>
  <c r="I72" i="27" l="1"/>
  <c r="J131" i="27" s="1"/>
  <c r="H72" i="27"/>
  <c r="H46" i="2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61" i="22"/>
  <c r="H59" i="22"/>
  <c r="H60" i="22" s="1"/>
  <c r="H38" i="22"/>
  <c r="H57" i="22" s="1"/>
  <c r="H33" i="22"/>
  <c r="H31" i="22"/>
  <c r="H32" i="22" s="1"/>
  <c r="K10" i="22"/>
  <c r="H47" i="21" l="1"/>
  <c r="H34" i="21"/>
  <c r="I60" i="19"/>
  <c r="H55" i="20"/>
  <c r="H42" i="20"/>
  <c r="H14" i="19"/>
  <c r="V61" i="22"/>
  <c r="T61" i="22"/>
  <c r="S61" i="22"/>
  <c r="R61" i="22"/>
  <c r="Q61" i="22"/>
  <c r="P61" i="22"/>
  <c r="O61" i="22"/>
  <c r="N61" i="22"/>
  <c r="M61" i="22"/>
  <c r="L61" i="22"/>
  <c r="K61" i="22"/>
  <c r="J61" i="22"/>
  <c r="I61" i="22"/>
  <c r="V59" i="22"/>
  <c r="V60" i="22" s="1"/>
  <c r="T59" i="22"/>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V38" i="22"/>
  <c r="V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T35" i="22" s="1"/>
  <c r="U35" i="22" s="1"/>
  <c r="W35"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H9" i="20"/>
  <c r="K103" i="19"/>
  <c r="J103" i="19"/>
  <c r="H103" i="19"/>
  <c r="K90" i="19"/>
  <c r="K100" i="19" s="1"/>
  <c r="K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T38" i="22" l="1"/>
  <c r="I34" i="21"/>
  <c r="W40" i="22"/>
  <c r="W59" i="22" s="1"/>
  <c r="J90" i="19"/>
  <c r="J100" i="19" s="1"/>
  <c r="J101" i="19" s="1"/>
  <c r="H49" i="21"/>
  <c r="H51" i="21" s="1"/>
  <c r="I55" i="20"/>
  <c r="K60" i="19"/>
  <c r="K14" i="19"/>
  <c r="K61" i="19" s="1"/>
  <c r="J60" i="19"/>
  <c r="I47" i="21"/>
  <c r="I49" i="21" s="1"/>
  <c r="I51" i="21" s="1"/>
  <c r="W61" i="22"/>
  <c r="H61" i="19"/>
  <c r="I14" i="19"/>
  <c r="I61" i="19" s="1"/>
  <c r="H60" i="19"/>
  <c r="J14" i="19"/>
  <c r="J61" i="19" s="1"/>
  <c r="U61" i="22"/>
  <c r="I42" i="20"/>
  <c r="U59" i="22"/>
  <c r="W31" i="22"/>
  <c r="W32" i="22" s="1"/>
  <c r="U31" i="22"/>
  <c r="U32" i="22" s="1"/>
  <c r="W33" i="22"/>
  <c r="U33" i="22"/>
  <c r="W38" i="22"/>
  <c r="U38" i="22"/>
  <c r="W10" i="22"/>
  <c r="W29" i="22" s="1"/>
  <c r="U10" i="22"/>
  <c r="U29" i="22" s="1"/>
  <c r="J63" i="19" l="1"/>
  <c r="I18" i="20" s="1"/>
  <c r="I24" i="20" s="1"/>
  <c r="I27" i="20" s="1"/>
  <c r="I57" i="20" s="1"/>
  <c r="I59" i="20" s="1"/>
  <c r="H64" i="19"/>
  <c r="K64" i="19"/>
  <c r="K63" i="19"/>
  <c r="K62" i="19"/>
  <c r="K68" i="19" s="1"/>
  <c r="I62" i="19"/>
  <c r="I64" i="19"/>
  <c r="I63" i="19"/>
  <c r="H62" i="19"/>
  <c r="H63" i="19"/>
  <c r="J62" i="19"/>
  <c r="J66" i="19" s="1"/>
  <c r="J64" i="19"/>
  <c r="H66" i="19" l="1"/>
  <c r="H18" i="20"/>
  <c r="H24" i="20" s="1"/>
  <c r="H27" i="20" s="1"/>
  <c r="H57" i="20" s="1"/>
  <c r="H59" i="20" s="1"/>
  <c r="K67" i="19"/>
  <c r="U39" i="22" s="1"/>
  <c r="H67" i="19"/>
  <c r="K66" i="19"/>
  <c r="H68" i="19"/>
  <c r="I66" i="19"/>
  <c r="I68" i="19"/>
  <c r="I67" i="19"/>
  <c r="J67" i="19"/>
  <c r="J68" i="19"/>
  <c r="T57" i="22" l="1"/>
  <c r="T60" i="22"/>
  <c r="W39" i="22"/>
  <c r="U57" i="22"/>
  <c r="U60" i="22"/>
  <c r="W60" i="22" l="1"/>
  <c r="W57" i="22"/>
</calcChain>
</file>

<file path=xl/sharedStrings.xml><?xml version="1.0" encoding="utf-8"?>
<sst xmlns="http://schemas.openxmlformats.org/spreadsheetml/2006/main" count="550" uniqueCount="484">
  <si>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</si>
  <si>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</si>
  <si>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</si>
  <si>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</si>
  <si>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</si>
  <si>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</si>
  <si>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</si>
  <si>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</si>
  <si>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</si>
  <si>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</si>
  <si>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</si>
  <si>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</si>
  <si>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</si>
  <si>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</si>
  <si>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</si>
  <si>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</si>
  <si>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</si>
  <si>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</si>
  <si>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</si>
  <si>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</si>
  <si>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</si>
  <si>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</si>
  <si>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</si>
  <si>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</si>
  <si>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</si>
  <si>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</si>
  <si>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</si>
  <si>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</si>
  <si>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</si>
  <si>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</si>
  <si>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</si>
  <si>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</si>
  <si>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</si>
  <si>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</si>
  <si>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</si>
  <si>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</si>
  <si>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</si>
  <si>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</si>
  <si>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</si>
  <si>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</si>
  <si>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</si>
  <si>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</si>
  <si>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</si>
  <si>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</si>
  <si>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</si>
  <si>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</si>
  <si>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</si>
  <si>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</si>
  <si>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</si>
  <si>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</si>
  <si>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</si>
  <si>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</si>
  <si>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</si>
  <si>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</si>
  <si>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</si>
  <si>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</si>
  <si>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</si>
  <si>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</si>
  <si>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</si>
  <si>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</si>
  <si>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</si>
  <si>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</si>
  <si>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</si>
  <si>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</si>
  <si>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</si>
  <si>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</si>
  <si>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</si>
  <si>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</si>
  <si>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</si>
  <si>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</si>
  <si>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</si>
  <si>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</si>
  <si>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</si>
  <si>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</si>
  <si>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</si>
  <si>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</si>
  <si>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</si>
  <si>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</si>
  <si>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</si>
  <si>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</si>
  <si>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</si>
  <si>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</si>
  <si>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</si>
  <si>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</si>
  <si>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</si>
  <si>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</si>
  <si>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</si>
  <si>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</si>
  <si>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</si>
  <si>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</si>
  <si>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</si>
  <si>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</si>
  <si>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</si>
  <si>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</si>
  <si>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</si>
  <si>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</si>
  <si>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</si>
  <si>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</si>
  <si>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</si>
  <si>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</si>
  <si>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</si>
  <si>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</si>
  <si>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</si>
  <si>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</si>
  <si>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</si>
  <si>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</si>
  <si>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</si>
  <si>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</si>
  <si>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</si>
  <si>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</si>
  <si>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</si>
  <si>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</si>
  <si>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</si>
  <si>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</si>
  <si>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</si>
  <si>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</si>
  <si>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</si>
  <si>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</si>
  <si>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</si>
  <si>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</si>
  <si>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</si>
  <si>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</si>
  <si>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</si>
  <si>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</si>
  <si>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</si>
  <si>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</si>
  <si>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</si>
  <si>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</si>
  <si>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</si>
  <si>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</si>
  <si>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</si>
  <si>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</si>
  <si>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</si>
  <si>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</si>
  <si>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</si>
  <si>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</si>
  <si>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</si>
  <si>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</si>
  <si>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</si>
  <si>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</si>
  <si>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</si>
  <si>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</si>
  <si>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</si>
  <si>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</si>
  <si>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</si>
  <si>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</si>
  <si>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</si>
  <si>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</si>
  <si>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</si>
  <si>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</si>
  <si>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</si>
  <si>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</si>
  <si>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</si>
  <si>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</si>
  <si>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</si>
  <si>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</si>
  <si>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</si>
  <si>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</si>
  <si>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</si>
  <si>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</si>
  <si>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</si>
  <si>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</si>
  <si>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</si>
  <si>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</si>
  <si>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</si>
  <si>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</si>
  <si>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</si>
  <si>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</si>
  <si>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</si>
  <si>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</si>
  <si>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</si>
  <si>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</si>
  <si>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</si>
  <si>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</si>
  <si>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</si>
  <si>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</si>
  <si>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</si>
  <si>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</si>
  <si>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</si>
  <si>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</si>
  <si>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</si>
  <si>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</si>
  <si>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</si>
  <si>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</si>
  <si>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</si>
  <si>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</si>
  <si>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</si>
  <si>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</si>
  <si>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</si>
  <si>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</si>
  <si>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</si>
  <si>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</si>
  <si>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</si>
  <si>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</si>
  <si>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</si>
  <si>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</si>
  <si>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</si>
  <si>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</si>
  <si>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</si>
  <si>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</si>
  <si>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</si>
  <si>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</si>
  <si>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</si>
  <si>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</si>
  <si>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</si>
  <si>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</si>
  <si>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</si>
  <si>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</si>
  <si>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</si>
  <si>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</si>
  <si>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</si>
  <si>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</si>
  <si>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</si>
  <si>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</si>
  <si>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</si>
  <si>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</si>
  <si>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</si>
  <si>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</si>
  <si>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</si>
  <si>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</si>
  <si>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</si>
  <si>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</si>
  <si>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</si>
  <si>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</si>
  <si>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</si>
  <si>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</si>
  <si>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</si>
  <si>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</si>
  <si>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</si>
  <si>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</si>
  <si>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</si>
  <si>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</si>
  <si>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</si>
  <si>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</si>
  <si>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</si>
  <si>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</si>
  <si>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</si>
  <si>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</si>
  <si>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</si>
  <si>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</si>
  <si>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</si>
  <si>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</si>
  <si>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</si>
  <si>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</si>
  <si>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</si>
  <si>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</si>
  <si>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</si>
  <si>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</si>
  <si>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</si>
  <si>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</si>
  <si>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</si>
  <si>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</si>
  <si>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</si>
  <si>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</si>
  <si>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</si>
  <si>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</si>
  <si>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</si>
  <si>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</si>
  <si>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</si>
  <si>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</si>
  <si>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</si>
  <si>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</si>
  <si>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</si>
  <si>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</si>
  <si>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</si>
  <si>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</si>
  <si>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</si>
  <si>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</si>
  <si>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</si>
  <si>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</si>
  <si>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</si>
  <si>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</si>
  <si>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</si>
  <si>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</si>
  <si>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</si>
  <si>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</si>
  <si>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</si>
  <si>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</si>
  <si>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</si>
  <si>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</si>
  <si>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</si>
  <si>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</si>
  <si>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</si>
  <si>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</si>
  <si>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</si>
  <si>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</si>
  <si>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</si>
  <si>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</si>
  <si>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</si>
  <si>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</si>
  <si>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</si>
  <si>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</si>
  <si>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</si>
  <si>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</si>
  <si>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</si>
  <si>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</si>
  <si>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</si>
  <si>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</si>
  <si>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</si>
  <si>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</si>
  <si>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</si>
  <si>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</si>
  <si>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</si>
  <si>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</si>
  <si>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</si>
  <si>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</si>
  <si>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</si>
  <si>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</si>
  <si>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</si>
  <si>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</si>
  <si>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</si>
  <si>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</si>
  <si>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</si>
  <si>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</si>
  <si>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</si>
  <si>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</si>
  <si>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</si>
  <si>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</si>
  <si>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</si>
  <si>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</si>
  <si>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</si>
  <si>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</si>
  <si>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</si>
  <si>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</si>
  <si>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</si>
  <si>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</si>
  <si>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</si>
  <si>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</si>
  <si>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</si>
  <si>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</si>
  <si>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</si>
  <si>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</si>
  <si>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</si>
  <si>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</si>
  <si>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</si>
  <si>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</si>
  <si>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</si>
  <si>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</si>
  <si>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</si>
  <si>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</si>
  <si>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</si>
  <si>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</si>
  <si>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</si>
  <si>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</si>
  <si>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</si>
  <si>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</si>
  <si>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</si>
  <si>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</si>
  <si>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</si>
  <si>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</si>
  <si>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</si>
  <si>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</si>
  <si>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</si>
  <si>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</si>
  <si>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</si>
  <si>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</si>
  <si>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</si>
  <si>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</si>
  <si>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</si>
  <si>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</si>
  <si>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</si>
  <si>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</si>
  <si>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</si>
  <si>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</si>
  <si>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</si>
  <si>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</si>
  <si>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</si>
  <si>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</si>
  <si>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</si>
  <si>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</si>
  <si>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</si>
  <si>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</si>
  <si>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</si>
  <si>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</si>
  <si>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</si>
  <si>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</si>
  <si>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</si>
  <si>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</si>
  <si>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</si>
  <si>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</si>
  <si>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</si>
  <si>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</si>
  <si>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</si>
  <si>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</si>
  <si>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</si>
  <si>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</si>
  <si>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</si>
  <si>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</si>
  <si>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</si>
  <si>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</si>
  <si>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</si>
  <si>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</si>
  <si>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</si>
  <si>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</si>
  <si>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</si>
  <si>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</si>
  <si>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</si>
  <si>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</si>
  <si>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</si>
  <si>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</si>
  <si>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</si>
  <si>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</si>
  <si>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</si>
  <si>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</si>
  <si>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</si>
  <si>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</si>
  <si>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</si>
  <si>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</si>
  <si>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</si>
  <si>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</si>
  <si>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</si>
  <si>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</si>
  <si>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</si>
  <si>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</si>
  <si>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</si>
  <si>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</si>
  <si>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</si>
  <si>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</si>
  <si>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</si>
  <si>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</si>
  <si>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</si>
  <si>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</si>
  <si>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</si>
  <si>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</si>
  <si>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</si>
  <si>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</si>
  <si>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</si>
  <si>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</si>
  <si>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</si>
  <si>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</si>
  <si>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</si>
  <si>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</si>
  <si>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</si>
  <si>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</si>
  <si>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03275531</t>
  </si>
  <si>
    <t>080010093</t>
  </si>
  <si>
    <t>47911242222</t>
  </si>
  <si>
    <t>DALEKOVOD D.D.</t>
  </si>
  <si>
    <t>ZAGREB</t>
  </si>
  <si>
    <t>MARIJANA ČAVIĆA 4</t>
  </si>
  <si>
    <t>dalekovod@dalekovod.hr</t>
  </si>
  <si>
    <t>www.dalekovod.hr</t>
  </si>
  <si>
    <t>DUGO SELO</t>
  </si>
  <si>
    <t>DALEKOVOD PROJEKT D.O.O.</t>
  </si>
  <si>
    <t>DALEKOVOD TKS DOBOJ A.D.</t>
  </si>
  <si>
    <t>DOBOJ, BIH</t>
  </si>
  <si>
    <t xml:space="preserve"> EL-RA D.O.O.</t>
  </si>
  <si>
    <t>VELA LUKA</t>
  </si>
  <si>
    <t>DALEKOVOD LJUBLJANA D.O.O.</t>
  </si>
  <si>
    <t>LJUBLJANA, SLO</t>
  </si>
  <si>
    <t>DALEKOVOD EMU D.O.O.</t>
  </si>
  <si>
    <t>DALEKOVOD MOSTAR D.O.O.</t>
  </si>
  <si>
    <t>MOSTAR, BIH</t>
  </si>
  <si>
    <t>DALEKOVOD ADRIA D.O.O.</t>
  </si>
  <si>
    <t xml:space="preserve"> CINDAL D.O.O.</t>
  </si>
  <si>
    <t>DALEKOVOD -POLSKA S.A.</t>
  </si>
  <si>
    <t>DALEKOVOD NORGE AS</t>
  </si>
  <si>
    <t>DENNACO NAMIBIA</t>
  </si>
  <si>
    <t>DALEKOVOD LIBYA ZA INŽENJERING</t>
  </si>
  <si>
    <t>DALEKOVOD UKRAJINA d.o.o.</t>
  </si>
  <si>
    <t>VARŠAVA</t>
  </si>
  <si>
    <t>OSLO</t>
  </si>
  <si>
    <t>NAMIBIJA</t>
  </si>
  <si>
    <t>LIBIJA</t>
  </si>
  <si>
    <t>KIJEV</t>
  </si>
  <si>
    <t>HR</t>
  </si>
  <si>
    <t>74780000W0KHNRDW7I05</t>
  </si>
  <si>
    <t>1216</t>
  </si>
  <si>
    <t>Obveznik:____DALEKOVOD D.D._________________________________________________________</t>
  </si>
  <si>
    <t>Obveznik: ________DALEKOVOD D.D.________________________________________________________________</t>
  </si>
  <si>
    <t>Obveznik: _________DALEKOVOD D.D.____________________________________________________</t>
  </si>
  <si>
    <t>+38512411111</t>
  </si>
  <si>
    <t>PROIZVODNJA MK d.o.o.</t>
  </si>
  <si>
    <t>PROIZVODNJA OSO d.o.o.</t>
  </si>
  <si>
    <t>CINČAONICA USLUGE D.O.O.</t>
  </si>
  <si>
    <t>VELIKA GORICA</t>
  </si>
  <si>
    <t>Đuro Tatalović</t>
  </si>
  <si>
    <t>djuro.tatalovic@dalekovod.hr</t>
  </si>
  <si>
    <t>85-02-0001-08</t>
  </si>
  <si>
    <t>1-8534</t>
  </si>
  <si>
    <t>stanje na dan 30.06.2020.</t>
  </si>
  <si>
    <t>u razdoblju 01.01.2020. do 30.06.2020.</t>
  </si>
  <si>
    <t>u razdoblju 01.01.2020. do 30.06.2020</t>
  </si>
  <si>
    <t>BILJEŠKE UZ FINANCIJSKE IZVJEŠTAJE - TFI
(sastavljaju se za tromjesečna izvještajna razdoblja)
Naziv izdavatelja:   ____DALEKOVOD D.D.__________________________________________
OIB:   _47911242222
Izvještajno razdoblje: 01.01.2020.-.30.06.2020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Izvještaju  poslovodstva koji je objavljen zajedno sa ovim financijskim izvještajima
b) informacije gdje je omogućen pristup posljednjim godišnjim financijskim izvještajima, radi razumijevanja informacija objavljenih u bilješkama uz financijske izvještaje sastavljene za tromjesečno izvještajno razdoblje, 
Revidirani godišnji financijski izvještaj za 2019. godinu objavljen je na web stranicama Društva, Zagrebačke burze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2Q 2020. godine iste su kao i računovodstvene politike koje su bile primjenjene u godišnjem financijskom izvještaju za 2019. godinu. 
d) objašnjenje poslovnih rezultata u slučaju da izdavatelj obavlja djelatnost sezonske prirode.
Objašnjenje poslovnih rezultata dano je u Izvješću poslovodstva koji je prilog ovim financijskim izvještajima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</si>
</sst>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5" fillId="0" borderId="0" applyNumberFormat="0" applyFill="0" applyBorder="0" applyAlignment="0" applyProtection="0"/>
  </cellStyleXfs>
  <cellXfs count="337">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9" xfId="0" applyNumberFormat="1" applyFont="1" applyFill="1" applyBorder="1" applyAlignment="1" applyProtection="1">
      <alignment horizontal="center" vertical="center"/>
    </xf>
    <xf numFmtId="165" fontId="19" fillId="9" borderId="39" xfId="0" applyNumberFormat="1" applyFont="1" applyFill="1" applyBorder="1" applyAlignment="1" applyProtection="1">
      <alignment horizontal="center" vertical="center"/>
    </xf>
    <xf numFmtId="165" fontId="19" fillId="9" borderId="40" xfId="0" applyNumberFormat="1" applyFont="1" applyFill="1" applyBorder="1" applyAlignment="1" applyProtection="1">
      <alignment horizontal="center" vertical="center"/>
    </xf>
    <xf numFmtId="165" fontId="19"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3" fontId="19"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9" fillId="3" borderId="42" xfId="3" applyFont="1" applyFill="1" applyBorder="1" applyAlignment="1" applyProtection="1">
      <alignment horizontal="center" vertical="center"/>
    </xf>
    <xf numFmtId="3" fontId="19"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5"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8" fillId="10" borderId="42" xfId="0" applyNumberFormat="1" applyFont="1" applyFill="1" applyBorder="1" applyAlignment="1" applyProtection="1">
      <alignment horizontal="right" vertical="center" shrinkToFit="1"/>
    </xf>
    <xf numFmtId="3" fontId="18"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8"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8" fillId="10" borderId="14" xfId="0" applyNumberFormat="1" applyFont="1" applyFill="1" applyBorder="1" applyAlignment="1" applyProtection="1">
      <alignment horizontal="right" vertical="center" wrapText="1"/>
    </xf>
    <xf numFmtId="3" fontId="6" fillId="0" borderId="28" xfId="0" applyNumberFormat="1" applyFont="1" applyFill="1" applyBorder="1" applyAlignment="1" applyProtection="1">
      <alignment vertical="center" wrapText="1"/>
      <protection locked="0"/>
    </xf>
    <xf numFmtId="3" fontId="6" fillId="0" borderId="13" xfId="0" applyNumberFormat="1" applyFont="1" applyFill="1" applyBorder="1" applyAlignment="1" applyProtection="1">
      <alignment vertical="center" wrapText="1"/>
      <protection locked="0"/>
    </xf>
    <xf numFmtId="3" fontId="18" fillId="10" borderId="13" xfId="0" applyNumberFormat="1" applyFont="1" applyFill="1" applyBorder="1" applyAlignment="1" applyProtection="1">
      <alignment vertical="center" wrapText="1"/>
    </xf>
    <xf numFmtId="3" fontId="18"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18" fillId="10" borderId="13" xfId="0" applyNumberFormat="1" applyFont="1" applyFill="1" applyBorder="1" applyAlignment="1" applyProtection="1">
      <alignment vertical="center"/>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4"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4" fillId="9" borderId="40" xfId="0" applyNumberFormat="1" applyFont="1" applyFill="1" applyBorder="1" applyAlignment="1" applyProtection="1">
      <alignment vertical="center" shrinkToFit="1"/>
    </xf>
    <xf numFmtId="3" fontId="24" fillId="0" borderId="39" xfId="0" applyNumberFormat="1" applyFont="1" applyFill="1" applyBorder="1" applyAlignment="1" applyProtection="1">
      <alignment vertical="center" shrinkToFit="1"/>
    </xf>
    <xf numFmtId="3" fontId="24" fillId="0" borderId="40" xfId="0" applyNumberFormat="1" applyFont="1" applyFill="1" applyBorder="1" applyAlignment="1" applyProtection="1">
      <alignment vertical="center" shrinkToFit="1"/>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3" fontId="18" fillId="10" borderId="42" xfId="0" applyNumberFormat="1" applyFont="1" applyFill="1" applyBorder="1" applyAlignment="1" applyProtection="1">
      <alignment horizontal="right" vertical="center" shrinkToFit="1"/>
      <protection locked="0"/>
    </xf>
    <xf numFmtId="0" fontId="27" fillId="11" borderId="1" xfId="5" applyFont="1" applyFill="1" applyBorder="1"/>
    <xf numFmtId="0" fontId="1" fillId="11" borderId="27" xfId="5" applyFill="1" applyBorder="1"/>
    <xf numFmtId="0" fontId="32" fillId="0" borderId="0" xfId="5" applyFont="1"/>
    <xf numFmtId="0" fontId="34" fillId="0" borderId="0" xfId="5" applyFont="1"/>
    <xf numFmtId="0" fontId="1" fillId="0" borderId="0" xfId="5"/>
    <xf numFmtId="0" fontId="29" fillId="11" borderId="43" xfId="5" applyFont="1" applyFill="1" applyBorder="1" applyAlignment="1">
      <alignment horizontal="center" vertical="center"/>
    </xf>
    <xf numFmtId="0" fontId="29" fillId="11" borderId="0" xfId="5" applyFont="1" applyFill="1" applyBorder="1" applyAlignment="1">
      <alignment horizontal="center" vertical="center"/>
    </xf>
    <xf numFmtId="0" fontId="29" fillId="11" borderId="44" xfId="5" applyFont="1" applyFill="1" applyBorder="1" applyAlignment="1">
      <alignment horizontal="center" vertical="center"/>
    </xf>
    <xf numFmtId="0" fontId="6" fillId="11" borderId="0" xfId="5" applyFont="1" applyFill="1" applyBorder="1" applyAlignment="1">
      <alignment horizontal="center" vertical="center"/>
    </xf>
    <xf numFmtId="0" fontId="6" fillId="11" borderId="46" xfId="5" applyFont="1" applyFill="1" applyBorder="1" applyAlignment="1">
      <alignment vertical="center"/>
    </xf>
    <xf numFmtId="0" fontId="32" fillId="0" borderId="0" xfId="5" applyFont="1" applyFill="1"/>
    <xf numFmtId="0" fontId="34" fillId="0" borderId="0" xfId="5" applyFont="1" applyFill="1"/>
    <xf numFmtId="0" fontId="5" fillId="11" borderId="43" xfId="5" applyFont="1" applyFill="1" applyBorder="1" applyAlignment="1">
      <alignment vertical="center" wrapText="1"/>
    </xf>
    <xf numFmtId="0" fontId="5" fillId="11" borderId="0" xfId="5" applyFont="1" applyFill="1" applyBorder="1" applyAlignment="1">
      <alignment horizontal="right" vertical="center" wrapText="1"/>
    </xf>
    <xf numFmtId="0" fontId="5" fillId="11" borderId="0" xfId="5" applyFont="1" applyFill="1" applyBorder="1" applyAlignment="1">
      <alignment vertical="center" wrapText="1"/>
    </xf>
    <xf numFmtId="1" fontId="5" fillId="12" borderId="47" xfId="5" applyNumberFormat="1" applyFont="1" applyFill="1" applyBorder="1" applyAlignment="1" applyProtection="1">
      <alignment horizontal="center" vertical="center"/>
      <protection locked="0"/>
    </xf>
    <xf numFmtId="14" fontId="5" fillId="13" borderId="0" xfId="5" applyNumberFormat="1" applyFont="1" applyFill="1" applyBorder="1" applyAlignment="1" applyProtection="1">
      <alignment horizontal="center" vertical="center"/>
      <protection locked="0"/>
    </xf>
    <xf numFmtId="1" fontId="5" fillId="13" borderId="0" xfId="5" applyNumberFormat="1" applyFont="1" applyFill="1" applyBorder="1" applyAlignment="1" applyProtection="1">
      <alignment horizontal="center" vertical="center"/>
      <protection locked="0"/>
    </xf>
    <xf numFmtId="0" fontId="6" fillId="11" borderId="44" xfId="5" applyFont="1" applyFill="1" applyBorder="1" applyAlignment="1">
      <alignment vertical="center"/>
    </xf>
    <xf numFmtId="14" fontId="5" fillId="14" borderId="0" xfId="5" applyNumberFormat="1" applyFont="1" applyFill="1" applyBorder="1" applyAlignment="1" applyProtection="1">
      <alignment horizontal="center" vertical="center"/>
      <protection locked="0"/>
    </xf>
    <xf numFmtId="0" fontId="32" fillId="15" borderId="0" xfId="5" applyFont="1" applyFill="1"/>
    <xf numFmtId="0" fontId="34" fillId="15" borderId="0" xfId="5" applyFont="1" applyFill="1"/>
    <xf numFmtId="0" fontId="1" fillId="15" borderId="0" xfId="5" applyFill="1"/>
    <xf numFmtId="1" fontId="5" fillId="14" borderId="0" xfId="5" applyNumberFormat="1" applyFont="1" applyFill="1" applyBorder="1" applyAlignment="1" applyProtection="1">
      <alignment horizontal="center" vertical="center"/>
      <protection locked="0"/>
    </xf>
    <xf numFmtId="0" fontId="1" fillId="11" borderId="44" xfId="5" applyFill="1" applyBorder="1"/>
    <xf numFmtId="0" fontId="30" fillId="11" borderId="43" xfId="5" applyFont="1" applyFill="1" applyBorder="1" applyAlignment="1">
      <alignment wrapText="1"/>
    </xf>
    <xf numFmtId="0" fontId="30" fillId="11" borderId="44" xfId="5" applyFont="1" applyFill="1" applyBorder="1" applyAlignment="1">
      <alignment wrapText="1"/>
    </xf>
    <xf numFmtId="0" fontId="30" fillId="11" borderId="43" xfId="5" applyFont="1" applyFill="1" applyBorder="1"/>
    <xf numFmtId="0" fontId="30" fillId="11" borderId="0" xfId="5" applyFont="1" applyFill="1" applyBorder="1"/>
    <xf numFmtId="0" fontId="30" fillId="11" borderId="0" xfId="5" applyFont="1" applyFill="1" applyBorder="1" applyAlignment="1">
      <alignment wrapText="1"/>
    </xf>
    <xf numFmtId="0" fontId="30" fillId="11" borderId="0" xfId="5" applyFont="1" applyFill="1" applyBorder="1"/>
    <xf numFmtId="0" fontId="30" fillId="11" borderId="44" xfId="5" applyFont="1" applyFill="1" applyBorder="1"/>
    <xf numFmtId="0" fontId="6" fillId="11" borderId="0" xfId="5" applyFont="1" applyFill="1" applyBorder="1" applyAlignment="1">
      <alignment horizontal="right" vertical="center" wrapText="1"/>
    </xf>
    <xf numFmtId="0" fontId="31" fillId="11" borderId="44" xfId="5" applyFont="1" applyFill="1" applyBorder="1" applyAlignment="1">
      <alignment vertical="center"/>
    </xf>
    <xf numFmtId="0" fontId="6" fillId="11" borderId="43" xfId="5" applyFont="1" applyFill="1" applyBorder="1" applyAlignment="1">
      <alignment horizontal="right" vertical="center" wrapText="1"/>
    </xf>
    <xf numFmtId="0" fontId="31" fillId="11" borderId="0" xfId="5" applyFont="1" applyFill="1" applyBorder="1" applyAlignment="1">
      <alignment vertical="center"/>
    </xf>
    <xf numFmtId="0" fontId="30" fillId="11" borderId="0" xfId="5" applyFont="1" applyFill="1" applyBorder="1" applyAlignment="1">
      <alignment vertical="top"/>
    </xf>
    <xf numFmtId="0" fontId="5" fillId="12" borderId="47" xfId="5" applyFont="1" applyFill="1" applyBorder="1" applyAlignment="1" applyProtection="1">
      <alignment horizontal="center" vertical="center"/>
      <protection locked="0"/>
    </xf>
    <xf numFmtId="0" fontId="5" fillId="11" borderId="0" xfId="5" applyFont="1" applyFill="1" applyBorder="1" applyAlignment="1">
      <alignment vertical="center"/>
    </xf>
    <xf numFmtId="0" fontId="30" fillId="11" borderId="0" xfId="5" applyFont="1" applyFill="1" applyBorder="1" applyAlignment="1">
      <alignment vertical="center"/>
    </xf>
    <xf numFmtId="0" fontId="30" fillId="11" borderId="44" xfId="5" applyFont="1" applyFill="1" applyBorder="1" applyAlignment="1">
      <alignment vertical="center"/>
    </xf>
    <xf numFmtId="49" fontId="5" fillId="12" borderId="47" xfId="5" applyNumberFormat="1" applyFont="1" applyFill="1" applyBorder="1" applyAlignment="1" applyProtection="1">
      <alignment horizontal="center" vertical="center"/>
      <protection locked="0"/>
    </xf>
    <xf numFmtId="0" fontId="30" fillId="11" borderId="0" xfId="5" applyFont="1" applyFill="1" applyBorder="1" applyAlignment="1"/>
    <xf numFmtId="0" fontId="33" fillId="11" borderId="0" xfId="5" applyFont="1" applyFill="1" applyBorder="1" applyAlignment="1">
      <alignment vertical="center"/>
    </xf>
    <xf numFmtId="0" fontId="33" fillId="11" borderId="44" xfId="5" applyFont="1" applyFill="1" applyBorder="1" applyAlignment="1">
      <alignment vertical="center"/>
    </xf>
    <xf numFmtId="0" fontId="5" fillId="11" borderId="0" xfId="5" applyFont="1" applyFill="1" applyBorder="1" applyAlignment="1">
      <alignment horizontal="center" vertical="center"/>
    </xf>
    <xf numFmtId="0" fontId="6" fillId="11" borderId="44" xfId="5" applyFont="1" applyFill="1" applyBorder="1" applyAlignment="1">
      <alignment horizontal="center" vertical="center"/>
    </xf>
    <xf numFmtId="0" fontId="5" fillId="12" borderId="45" xfId="5" applyFont="1" applyFill="1" applyBorder="1" applyAlignment="1" applyProtection="1">
      <alignment horizontal="center" vertical="center"/>
      <protection locked="0"/>
    </xf>
    <xf numFmtId="0" fontId="30" fillId="11" borderId="0" xfId="5" applyFont="1" applyFill="1" applyBorder="1" applyAlignment="1">
      <alignment vertical="top" wrapText="1"/>
    </xf>
    <xf numFmtId="0" fontId="30" fillId="11" borderId="43" xfId="5" applyFont="1" applyFill="1" applyBorder="1" applyAlignment="1">
      <alignment vertical="top"/>
    </xf>
    <xf numFmtId="0" fontId="30" fillId="11" borderId="0" xfId="5" applyFont="1" applyFill="1" applyBorder="1" applyAlignment="1">
      <alignment vertical="top"/>
    </xf>
    <xf numFmtId="0" fontId="5" fillId="12" borderId="47" xfId="5" applyFont="1" applyFill="1" applyBorder="1" applyAlignment="1" applyProtection="1">
      <alignment horizontal="center" vertical="center"/>
    </xf>
    <xf numFmtId="0" fontId="30" fillId="11" borderId="0" xfId="5" applyFont="1" applyFill="1" applyBorder="1" applyProtection="1">
      <protection locked="0"/>
    </xf>
    <xf numFmtId="0" fontId="33" fillId="11" borderId="44" xfId="5" applyFont="1" applyFill="1" applyBorder="1"/>
    <xf numFmtId="0" fontId="1" fillId="11" borderId="3" xfId="5" applyFill="1" applyBorder="1"/>
    <xf numFmtId="0" fontId="1" fillId="11" borderId="2" xfId="5" applyFill="1" applyBorder="1"/>
    <xf numFmtId="0" fontId="1" fillId="11" borderId="45" xfId="5" applyFill="1" applyBorder="1"/>
    <xf numFmtId="0" fontId="19" fillId="3" borderId="42" xfId="0" applyFont="1" applyFill="1"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30" fillId="11" borderId="0" xfId="5" applyFont="1" applyFill="1" applyBorder="1"/>
    <xf numFmtId="0" fontId="30" fillId="11" borderId="0" xfId="5" applyFont="1" applyFill="1" applyBorder="1" applyAlignment="1">
      <alignment vertical="top"/>
    </xf>
    <xf numFmtId="0" fontId="30" fillId="11" borderId="0" xfId="5" applyFont="1" applyFill="1" applyBorder="1" applyProtection="1">
      <protection locked="0"/>
    </xf>
    <xf numFmtId="0" fontId="5" fillId="12" borderId="46" xfId="5" applyFont="1" applyFill="1" applyBorder="1" applyAlignment="1" applyProtection="1">
      <alignment horizontal="center" vertical="center"/>
      <protection locked="0"/>
    </xf>
    <xf numFmtId="0" fontId="5" fillId="0" borderId="0" xfId="5" applyFont="1" applyFill="1" applyBorder="1" applyAlignment="1" applyProtection="1">
      <alignment horizontal="right" vertical="center"/>
      <protection locked="0"/>
    </xf>
    <xf numFmtId="0" fontId="5" fillId="0" borderId="0" xfId="5" applyFont="1" applyFill="1" applyBorder="1" applyAlignment="1" applyProtection="1">
      <alignment horizontal="center" vertical="center"/>
      <protection locked="0"/>
    </xf>
    <xf numFmtId="0" fontId="32" fillId="0" borderId="0" xfId="5" applyFont="1" applyFill="1" applyBorder="1"/>
    <xf numFmtId="0" fontId="34" fillId="0" borderId="0" xfId="5" applyFont="1" applyFill="1" applyBorder="1"/>
    <xf numFmtId="0" fontId="1" fillId="0" borderId="0" xfId="5" applyFill="1" applyBorder="1"/>
    <xf numFmtId="0" fontId="6" fillId="11" borderId="1" xfId="5" applyFont="1" applyFill="1" applyBorder="1" applyAlignment="1">
      <alignment horizontal="left" vertical="center" wrapText="1"/>
    </xf>
    <xf numFmtId="0" fontId="6" fillId="11" borderId="43" xfId="5" applyFont="1" applyFill="1" applyBorder="1" applyAlignment="1">
      <alignment horizontal="right" vertical="center" wrapText="1"/>
    </xf>
    <xf numFmtId="0" fontId="6" fillId="11" borderId="0" xfId="5" applyFont="1" applyFill="1" applyBorder="1" applyAlignment="1">
      <alignment horizontal="right" vertical="center" wrapText="1"/>
    </xf>
    <xf numFmtId="0" fontId="30" fillId="12" borderId="3" xfId="5" applyFont="1" applyFill="1" applyBorder="1" applyAlignment="1" applyProtection="1">
      <alignment vertical="center"/>
      <protection locked="0"/>
    </xf>
    <xf numFmtId="0" fontId="30" fillId="12" borderId="2" xfId="5" applyFont="1" applyFill="1" applyBorder="1" applyAlignment="1" applyProtection="1">
      <alignment vertical="center"/>
      <protection locked="0"/>
    </xf>
    <xf numFmtId="0" fontId="30" fillId="12" borderId="45" xfId="5" applyFont="1" applyFill="1" applyBorder="1" applyAlignment="1" applyProtection="1">
      <alignment vertical="center"/>
      <protection locked="0"/>
    </xf>
    <xf numFmtId="0" fontId="6" fillId="11" borderId="5" xfId="5" applyFont="1" applyFill="1" applyBorder="1" applyAlignment="1">
      <alignment horizontal="left" vertical="center" wrapText="1"/>
    </xf>
    <xf numFmtId="0" fontId="5" fillId="12" borderId="3" xfId="5" applyFont="1" applyFill="1" applyBorder="1" applyAlignment="1" applyProtection="1">
      <alignment horizontal="right" vertical="center"/>
      <protection locked="0"/>
    </xf>
    <xf numFmtId="0" fontId="5" fillId="12" borderId="2" xfId="5" applyFont="1" applyFill="1" applyBorder="1" applyAlignment="1" applyProtection="1">
      <alignment horizontal="right" vertical="center"/>
      <protection locked="0"/>
    </xf>
    <xf numFmtId="0" fontId="5" fillId="12" borderId="45" xfId="5" applyFont="1" applyFill="1" applyBorder="1" applyAlignment="1" applyProtection="1">
      <alignment horizontal="right" vertical="center"/>
      <protection locked="0"/>
    </xf>
    <xf numFmtId="0" fontId="35" fillId="12" borderId="3" xfId="6" applyFill="1" applyBorder="1" applyAlignment="1" applyProtection="1">
      <alignment vertical="center"/>
      <protection locked="0"/>
    </xf>
    <xf numFmtId="0" fontId="30" fillId="11" borderId="0" xfId="5" applyFont="1" applyFill="1" applyBorder="1"/>
    <xf numFmtId="49" fontId="5" fillId="12" borderId="3" xfId="5" applyNumberFormat="1" applyFont="1" applyFill="1" applyBorder="1" applyAlignment="1" applyProtection="1">
      <alignment vertical="center"/>
      <protection locked="0"/>
    </xf>
    <xf numFmtId="49" fontId="5" fillId="12" borderId="2" xfId="5" applyNumberFormat="1" applyFont="1" applyFill="1" applyBorder="1" applyAlignment="1" applyProtection="1">
      <alignment vertical="center"/>
      <protection locked="0"/>
    </xf>
    <xf numFmtId="49" fontId="5" fillId="12" borderId="45" xfId="5" applyNumberFormat="1" applyFont="1" applyFill="1" applyBorder="1" applyAlignment="1" applyProtection="1">
      <alignment vertical="center"/>
      <protection locked="0"/>
    </xf>
    <xf numFmtId="0" fontId="6" fillId="11" borderId="0" xfId="5" applyFont="1" applyFill="1" applyBorder="1" applyAlignment="1">
      <alignment horizontal="center" vertical="center"/>
    </xf>
    <xf numFmtId="0" fontId="6" fillId="11" borderId="44" xfId="5" applyFont="1" applyFill="1" applyBorder="1" applyAlignment="1">
      <alignment horizontal="center" vertical="center"/>
    </xf>
    <xf numFmtId="0" fontId="30" fillId="11" borderId="0" xfId="5" applyFont="1" applyFill="1" applyBorder="1" applyAlignment="1">
      <alignment vertical="top"/>
    </xf>
    <xf numFmtId="0" fontId="6" fillId="11" borderId="0" xfId="5" applyFont="1" applyFill="1" applyBorder="1" applyAlignment="1">
      <alignment vertical="top"/>
    </xf>
    <xf numFmtId="0" fontId="5" fillId="12" borderId="3" xfId="5" applyFont="1" applyFill="1" applyBorder="1" applyAlignment="1" applyProtection="1">
      <alignment vertical="center"/>
      <protection locked="0"/>
    </xf>
    <xf numFmtId="0" fontId="5" fillId="12" borderId="2" xfId="5" applyFont="1" applyFill="1" applyBorder="1" applyAlignment="1" applyProtection="1">
      <alignment vertical="center"/>
      <protection locked="0"/>
    </xf>
    <xf numFmtId="0" fontId="5" fillId="12" borderId="45" xfId="5" applyFont="1" applyFill="1" applyBorder="1" applyAlignment="1" applyProtection="1">
      <alignment vertical="center"/>
      <protection locked="0"/>
    </xf>
    <xf numFmtId="0" fontId="6" fillId="11" borderId="0" xfId="5" applyFont="1" applyFill="1" applyBorder="1" applyAlignment="1">
      <alignment vertical="center"/>
    </xf>
    <xf numFmtId="0" fontId="5" fillId="12" borderId="3" xfId="5" applyFont="1" applyFill="1" applyBorder="1" applyAlignment="1" applyProtection="1">
      <alignment horizontal="center" vertical="center"/>
      <protection locked="0"/>
    </xf>
    <xf numFmtId="0" fontId="5" fillId="12" borderId="45" xfId="5" applyFont="1" applyFill="1" applyBorder="1" applyAlignment="1" applyProtection="1">
      <alignment horizontal="center" vertical="center"/>
      <protection locked="0"/>
    </xf>
    <xf numFmtId="0" fontId="6" fillId="11" borderId="43" xfId="5" applyFont="1" applyFill="1" applyBorder="1" applyAlignment="1">
      <alignment horizontal="left" vertical="center"/>
    </xf>
    <xf numFmtId="0" fontId="6" fillId="11" borderId="0" xfId="5" applyFont="1" applyFill="1" applyBorder="1" applyAlignment="1">
      <alignment horizontal="left" vertical="center"/>
    </xf>
    <xf numFmtId="0" fontId="5" fillId="12" borderId="3" xfId="5" applyFont="1" applyFill="1" applyBorder="1" applyAlignment="1" applyProtection="1">
      <alignment horizontal="right" vertical="center"/>
    </xf>
    <xf numFmtId="0" fontId="5" fillId="12" borderId="2" xfId="5" applyFont="1" applyFill="1" applyBorder="1" applyAlignment="1" applyProtection="1">
      <alignment horizontal="right" vertical="center"/>
    </xf>
    <xf numFmtId="0" fontId="5" fillId="12" borderId="45" xfId="5" applyFont="1" applyFill="1" applyBorder="1" applyAlignment="1" applyProtection="1">
      <alignment horizontal="right" vertical="center"/>
    </xf>
    <xf numFmtId="0" fontId="5" fillId="12" borderId="43" xfId="5" applyFont="1" applyFill="1" applyBorder="1" applyAlignment="1" applyProtection="1">
      <alignment horizontal="right" vertical="center"/>
      <protection locked="0"/>
    </xf>
    <xf numFmtId="0" fontId="5" fillId="12" borderId="0" xfId="5" applyFont="1" applyFill="1" applyBorder="1" applyAlignment="1" applyProtection="1">
      <alignment horizontal="right" vertical="center"/>
      <protection locked="0"/>
    </xf>
    <xf numFmtId="0" fontId="5" fillId="12" borderId="44" xfId="5" applyFont="1" applyFill="1" applyBorder="1" applyAlignment="1" applyProtection="1">
      <alignment horizontal="right" vertical="center"/>
      <protection locked="0"/>
    </xf>
    <xf numFmtId="0" fontId="30" fillId="11" borderId="0" xfId="5" applyFont="1" applyFill="1" applyBorder="1" applyProtection="1">
      <protection locked="0"/>
    </xf>
    <xf numFmtId="0" fontId="30" fillId="11" borderId="0" xfId="5" applyFont="1" applyFill="1" applyBorder="1" applyAlignment="1">
      <alignment vertical="top" wrapText="1"/>
    </xf>
    <xf numFmtId="0" fontId="5" fillId="12" borderId="4" xfId="5" applyFont="1" applyFill="1" applyBorder="1" applyAlignment="1" applyProtection="1">
      <alignment horizontal="right" vertical="center"/>
      <protection locked="0"/>
    </xf>
    <xf numFmtId="0" fontId="5" fillId="12" borderId="5" xfId="5" applyFont="1" applyFill="1" applyBorder="1" applyAlignment="1" applyProtection="1">
      <alignment horizontal="right" vertical="center"/>
      <protection locked="0"/>
    </xf>
    <xf numFmtId="0" fontId="5" fillId="12" borderId="6" xfId="5" applyFont="1" applyFill="1" applyBorder="1" applyAlignment="1" applyProtection="1">
      <alignment horizontal="right" vertical="center"/>
      <protection locked="0"/>
    </xf>
    <xf numFmtId="0" fontId="6" fillId="11" borderId="43" xfId="5" applyFont="1" applyFill="1" applyBorder="1" applyAlignment="1">
      <alignment horizontal="center" vertical="center"/>
    </xf>
    <xf numFmtId="0" fontId="6" fillId="11" borderId="43" xfId="5" applyFont="1" applyFill="1" applyBorder="1" applyAlignment="1">
      <alignment horizontal="right" vertical="center"/>
    </xf>
    <xf numFmtId="0" fontId="6" fillId="11" borderId="0" xfId="5" applyFont="1" applyFill="1" applyBorder="1" applyAlignment="1">
      <alignment horizontal="right" vertical="center"/>
    </xf>
    <xf numFmtId="0" fontId="31" fillId="11" borderId="0" xfId="5" applyFont="1" applyFill="1" applyBorder="1" applyAlignment="1">
      <alignment vertical="center"/>
    </xf>
    <xf numFmtId="0" fontId="30" fillId="12" borderId="3" xfId="5" applyFont="1" applyFill="1" applyBorder="1" applyProtection="1">
      <protection locked="0"/>
    </xf>
    <xf numFmtId="0" fontId="30" fillId="12" borderId="2" xfId="5" applyFont="1" applyFill="1" applyBorder="1" applyProtection="1">
      <protection locked="0"/>
    </xf>
    <xf numFmtId="0" fontId="30" fillId="12" borderId="45" xfId="5" applyFont="1" applyFill="1" applyBorder="1" applyProtection="1">
      <protection locked="0"/>
    </xf>
    <xf numFmtId="49" fontId="5" fillId="12" borderId="3" xfId="5" applyNumberFormat="1" applyFont="1" applyFill="1" applyBorder="1" applyAlignment="1" applyProtection="1">
      <alignment horizontal="center" vertical="center"/>
      <protection locked="0"/>
    </xf>
    <xf numFmtId="49" fontId="5" fillId="12" borderId="45" xfId="5" applyNumberFormat="1" applyFont="1" applyFill="1" applyBorder="1" applyAlignment="1" applyProtection="1">
      <alignment horizontal="center" vertical="center"/>
      <protection locked="0"/>
    </xf>
    <xf numFmtId="0" fontId="30" fillId="11" borderId="43" xfId="5" applyFont="1" applyFill="1" applyBorder="1" applyAlignment="1">
      <alignment vertical="center" wrapText="1"/>
    </xf>
    <xf numFmtId="0" fontId="30" fillId="11" borderId="0" xfId="5" applyFont="1" applyFill="1" applyBorder="1" applyAlignment="1">
      <alignment vertical="center" wrapText="1"/>
    </xf>
    <xf numFmtId="0" fontId="6" fillId="11" borderId="44" xfId="5" applyFont="1" applyFill="1" applyBorder="1" applyAlignment="1">
      <alignment horizontal="right" vertical="center" wrapText="1"/>
    </xf>
    <xf numFmtId="0" fontId="31" fillId="11" borderId="43" xfId="5" applyFont="1" applyFill="1" applyBorder="1" applyAlignment="1">
      <alignment vertical="center"/>
    </xf>
    <xf numFmtId="0" fontId="28" fillId="11" borderId="43" xfId="5" applyFont="1" applyFill="1" applyBorder="1" applyAlignment="1">
      <alignment horizontal="center" vertical="center" wrapText="1"/>
    </xf>
    <xf numFmtId="0" fontId="28" fillId="11" borderId="0" xfId="5" applyFont="1" applyFill="1" applyBorder="1" applyAlignment="1">
      <alignment horizontal="center" vertical="center" wrapText="1"/>
    </xf>
    <xf numFmtId="0" fontId="6" fillId="11" borderId="44" xfId="5" applyFont="1" applyFill="1" applyBorder="1" applyAlignment="1">
      <alignment horizontal="right" vertical="center"/>
    </xf>
    <xf numFmtId="0" fontId="30" fillId="11" borderId="0" xfId="5" applyFont="1" applyFill="1" applyBorder="1" applyAlignment="1">
      <alignment wrapText="1"/>
    </xf>
    <xf numFmtId="0" fontId="26" fillId="11" borderId="26" xfId="5" applyFont="1" applyFill="1" applyBorder="1" applyAlignment="1">
      <alignment vertical="center"/>
    </xf>
    <xf numFmtId="0" fontId="26" fillId="11" borderId="1" xfId="5" applyFont="1" applyFill="1" applyBorder="1" applyAlignment="1">
      <alignment vertical="center"/>
    </xf>
    <xf numFmtId="0" fontId="29" fillId="11" borderId="43" xfId="5" applyFont="1" applyFill="1" applyBorder="1" applyAlignment="1">
      <alignment horizontal="center" vertical="center"/>
    </xf>
    <xf numFmtId="0" fontId="29" fillId="11" borderId="0" xfId="5" applyFont="1" applyFill="1" applyBorder="1" applyAlignment="1">
      <alignment horizontal="center" vertical="center"/>
    </xf>
    <xf numFmtId="0" fontId="29" fillId="11" borderId="44" xfId="5" applyFont="1" applyFill="1" applyBorder="1" applyAlignment="1">
      <alignment horizontal="center" vertical="center"/>
    </xf>
    <xf numFmtId="0" fontId="5" fillId="11" borderId="43" xfId="5" applyFont="1" applyFill="1" applyBorder="1" applyAlignment="1">
      <alignment vertical="center" wrapText="1"/>
    </xf>
    <xf numFmtId="0" fontId="5" fillId="11" borderId="0" xfId="5" applyFont="1" applyFill="1" applyBorder="1" applyAlignment="1">
      <alignment vertical="center" wrapText="1"/>
    </xf>
    <xf numFmtId="14" fontId="5" fillId="12" borderId="3" xfId="5" applyNumberFormat="1" applyFont="1" applyFill="1" applyBorder="1" applyAlignment="1" applyProtection="1">
      <alignment horizontal="center" vertical="center"/>
      <protection locked="0"/>
    </xf>
    <xf numFmtId="14" fontId="5" fillId="12" borderId="45" xfId="5" applyNumberFormat="1" applyFont="1" applyFill="1" applyBorder="1" applyAlignment="1" applyProtection="1">
      <alignment horizontal="center" vertical="center"/>
      <protection locked="0"/>
    </xf>
    <xf numFmtId="0" fontId="5" fillId="0" borderId="43"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5" fillId="0" borderId="44" xfId="5" applyFont="1" applyFill="1" applyBorder="1" applyAlignment="1">
      <alignment horizontal="center" vertical="center" wrapText="1"/>
    </xf>
    <xf numFmtId="0" fontId="30" fillId="11" borderId="43" xfId="5" applyFont="1" applyFill="1" applyBorder="1" applyAlignment="1">
      <alignment wrapText="1"/>
    </xf>
    <xf numFmtId="0" fontId="6" fillId="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5" fillId="4" borderId="42" xfId="0" applyFont="1" applyFill="1" applyBorder="1" applyAlignment="1" applyProtection="1">
      <alignment vertical="center"/>
    </xf>
    <xf numFmtId="0" fontId="12" fillId="4" borderId="42"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9"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10" borderId="42" xfId="0" applyFont="1" applyFill="1" applyBorder="1" applyAlignment="1" applyProtection="1">
      <alignment horizontal="left" vertical="center" wrapText="1"/>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0" borderId="42" xfId="0" applyFont="1" applyFill="1" applyBorder="1" applyAlignment="1" applyProtection="1">
      <alignment horizontal="left" vertical="center" wrapText="1" indent="1"/>
    </xf>
    <xf numFmtId="0" fontId="13" fillId="4" borderId="42" xfId="0" applyFont="1" applyFill="1" applyBorder="1" applyAlignment="1" applyProtection="1">
      <alignment vertical="center" wrapText="1"/>
    </xf>
    <xf numFmtId="0" fontId="0" fillId="0" borderId="42" xfId="0" applyBorder="1" applyAlignment="1" applyProtection="1"/>
    <xf numFmtId="0" fontId="6" fillId="10" borderId="42" xfId="0" applyFont="1" applyFill="1" applyBorder="1" applyAlignment="1" applyProtection="1">
      <alignment horizontal="left" vertical="center" wrapText="1" indent="1"/>
    </xf>
    <xf numFmtId="0" fontId="16"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22"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16"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3" borderId="42" xfId="3" applyFont="1" applyFill="1" applyBorder="1" applyAlignment="1" applyProtection="1">
      <alignment horizontal="center" vertical="center" wrapText="1"/>
    </xf>
    <xf numFmtId="3" fontId="19"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9" fillId="3" borderId="42" xfId="3" applyFont="1" applyFill="1" applyBorder="1" applyAlignment="1" applyProtection="1">
      <alignment horizontal="center" vertical="center"/>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22" fillId="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13" fillId="0" borderId="13"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6" fillId="0" borderId="28" xfId="0" applyFont="1" applyFill="1" applyBorder="1" applyAlignment="1" applyProtection="1">
      <alignment horizontal="left" vertical="center" wrapText="1" indent="1"/>
    </xf>
    <xf numFmtId="0" fontId="6" fillId="0" borderId="28" xfId="0" applyFont="1" applyFill="1" applyBorder="1" applyAlignment="1" applyProtection="1">
      <alignment horizontal="left" vertical="center" wrapText="1"/>
    </xf>
    <xf numFmtId="0" fontId="21"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4" fillId="0" borderId="39"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21"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21" fillId="9" borderId="39" xfId="0" applyFont="1" applyFill="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0" fontId="4" fillId="0" borderId="41" xfId="0" applyFont="1" applyBorder="1" applyProtection="1"/>
    <xf numFmtId="0" fontId="19" fillId="0" borderId="39" xfId="0" applyFont="1" applyBorder="1" applyAlignment="1" applyProtection="1">
      <alignment horizontal="left" vertical="center" wrapText="1"/>
    </xf>
    <xf numFmtId="0" fontId="19" fillId="9" borderId="4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38" xfId="0" applyFont="1" applyFill="1" applyBorder="1" applyAlignment="1" applyProtection="1">
      <alignment horizontal="left" vertical="center"/>
    </xf>
    <xf numFmtId="0" fontId="23" fillId="6" borderId="38" xfId="0" applyFont="1" applyFill="1" applyBorder="1" applyAlignment="1" applyProtection="1">
      <alignment vertical="center"/>
    </xf>
    <xf numFmtId="0" fontId="4" fillId="0" borderId="38"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9"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0" fontId="3" fillId="0" borderId="0" xfId="0" applyFont="1" applyAlignment="1">
      <alignment horizontal="left" vertical="top" wrapText="1"/>
    </xf>
    <xf numFmtId="0" fontId="0" fillId="0" borderId="0" xfId="0" applyAlignment="1">
      <alignment horizontal="left" vertical="top"/>
    </xf>
  </cellXfs>
  <cellStyles count="7">
    <cellStyle name="Hyperlink" xfId="6" builtinId="8"/>
    <cellStyle name="Hyperlink 2" xfId="2" xr:uid="{00000000-0005-0000-0000-000000000000}"/>
    <cellStyle name="Normal" xfId="0" builtinId="0"/>
    <cellStyle name="Normal 2" xfId="3" xr:uid="{00000000-0005-0000-0000-000002000000}"/>
    <cellStyle name="Normal 3" xfId="4" xr:uid="{00000000-0005-0000-0000-000003000000}"/>
    <cellStyle name="Normal 3 2" xfId="5" xr:uid="{0BC8029A-5928-44CF-A48F-183132573C67}"/>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3ED8620-8D32-4EEE-B1B0-893278BB2A61}" r="E6" connectionId="0">
    <xmlCellPr id="1" xr6:uid="{8332EF3A-6DC7-40D0-A863-60482D1DE972}" uniqueName="Godina">
      <xmlPr mapId="1" xpath="/TFI-IZD-POD/Izvjesce/Godina" xmlDataType="integer"/>
    </xmlCellPr>
  </singleXmlCell>
  <singleXmlCell id="2" xr6:uid="{4D7874D2-1A8B-4FDD-830D-2DD1729EF6A7}" r="E8" connectionId="0">
    <xmlCellPr id="1" xr6:uid="{06343BDE-57AD-4924-BF04-1F8FB7A669FE}" uniqueName="Period">
      <xmlPr mapId="1" xpath="/TFI-IZD-POD/Izvjesce/Period" xmlDataType="short"/>
    </xmlCellPr>
  </singleXmlCell>
  <singleXmlCell id="3" xr6:uid="{0F25F51F-7709-4A78-B7F4-4510EC1A8271}" r="C17" connectionId="0">
    <xmlCellPr id="1" xr6:uid="{1018B55C-0931-45C3-A2D2-D3F0125A53AE}" uniqueName="sif_ust">
      <xmlPr mapId="1" xpath="/TFI-IZD-POD/Izvjesce/sif_ust" xmlDataType="string"/>
    </xmlCellPr>
  </singleXmlCell>
  <singleXmlCell id="4" xr6:uid="{9BC43203-7193-494F-AF14-D9BC84CB3D96}" r="C31" connectionId="0">
    <xmlCellPr id="1" xr6:uid="{5D84B3D6-0F73-432D-BF00-844C900B1269}"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1" xr6:uid="{D9176709-4875-4896-A3C4-44B56F2C104E}" r="H8" connectionId="0">
    <xmlCellPr id="1" xr6:uid="{AD40012F-94BB-4847-BCD7-268682FE6EED}" uniqueName="P1074366">
      <xmlPr mapId="1" xpath="/TFI-IZD-POD/IFP-GFI-IZD-POD_1000374/P1074366" xmlDataType="decimal"/>
    </xmlCellPr>
  </singleXmlCell>
  <singleXmlCell id="22" xr6:uid="{4C9EB93E-6ED5-469F-A3E0-3D8B7A6C7A10}" r="I8" connectionId="0">
    <xmlCellPr id="1" xr6:uid="{95079DF9-81A4-4596-A7BD-7C1C77661B28}" uniqueName="P1074367">
      <xmlPr mapId="1" xpath="/TFI-IZD-POD/IFP-GFI-IZD-POD_1000374/P1074367" xmlDataType="decimal"/>
    </xmlCellPr>
  </singleXmlCell>
  <singleXmlCell id="23" xr6:uid="{053C5244-4B81-4A78-8664-A06AB4109F64}" r="H9" connectionId="0">
    <xmlCellPr id="1" xr6:uid="{1DCA91D7-DE77-440C-8C36-BC3B7FC3D938}" uniqueName="P1074368">
      <xmlPr mapId="1" xpath="/TFI-IZD-POD/IFP-GFI-IZD-POD_1000374/P1074368" xmlDataType="decimal"/>
    </xmlCellPr>
  </singleXmlCell>
  <singleXmlCell id="24" xr6:uid="{2ADEA035-CB2B-4D0A-8D17-0CF6894A35EA}" r="I9" connectionId="0">
    <xmlCellPr id="1" xr6:uid="{396EA1C0-B4DE-45C2-A467-8DC65969BCF4}" uniqueName="P1074369">
      <xmlPr mapId="1" xpath="/TFI-IZD-POD/IFP-GFI-IZD-POD_1000374/P1074369" xmlDataType="decimal"/>
    </xmlCellPr>
  </singleXmlCell>
  <singleXmlCell id="25" xr6:uid="{EB6155FA-384B-43A1-B881-1BDCF2B306CC}" r="H10" connectionId="0">
    <xmlCellPr id="1" xr6:uid="{8462D170-6AB5-4BB0-914F-82DA466CA0C5}" uniqueName="P1074370">
      <xmlPr mapId="1" xpath="/TFI-IZD-POD/IFP-GFI-IZD-POD_1000374/P1074370" xmlDataType="decimal"/>
    </xmlCellPr>
  </singleXmlCell>
  <singleXmlCell id="26" xr6:uid="{6CCF7BF0-FD15-4BB1-991A-E203D9B3BB5C}" r="I10" connectionId="0">
    <xmlCellPr id="1" xr6:uid="{E0CCC4BA-D37B-4E73-83F3-0B62B5B3A6FE}" uniqueName="P1074371">
      <xmlPr mapId="1" xpath="/TFI-IZD-POD/IFP-GFI-IZD-POD_1000374/P1074371" xmlDataType="decimal"/>
    </xmlCellPr>
  </singleXmlCell>
  <singleXmlCell id="27" xr6:uid="{AB4662C5-1D3D-4E67-9DF8-8FC6CA7BF8B8}" r="H11" connectionId="0">
    <xmlCellPr id="1" xr6:uid="{16C7D37B-3A45-42F7-AE13-6C5E3E9728B2}" uniqueName="P1074372">
      <xmlPr mapId="1" xpath="/TFI-IZD-POD/IFP-GFI-IZD-POD_1000374/P1074372" xmlDataType="decimal"/>
    </xmlCellPr>
  </singleXmlCell>
  <singleXmlCell id="28" xr6:uid="{40314727-B186-4BFB-84DE-08865FB9348B}" r="I11" connectionId="0">
    <xmlCellPr id="1" xr6:uid="{197A228D-7814-4892-A3C8-C82EA8F3A63C}" uniqueName="P1074373">
      <xmlPr mapId="1" xpath="/TFI-IZD-POD/IFP-GFI-IZD-POD_1000374/P1074373" xmlDataType="decimal"/>
    </xmlCellPr>
  </singleXmlCell>
  <singleXmlCell id="29" xr6:uid="{D2FA0BFB-E1E9-40DA-AB3A-792959909766}" r="H12" connectionId="0">
    <xmlCellPr id="1" xr6:uid="{BD1E2CBF-0044-4C64-9A95-C5C087700768}" uniqueName="P1074374">
      <xmlPr mapId="1" xpath="/TFI-IZD-POD/IFP-GFI-IZD-POD_1000374/P1074374" xmlDataType="decimal"/>
    </xmlCellPr>
  </singleXmlCell>
  <singleXmlCell id="30" xr6:uid="{4C1C3E76-9FF8-4A72-80DA-F9923548F97F}" r="I12" connectionId="0">
    <xmlCellPr id="1" xr6:uid="{2CB3D43D-4FE7-46AB-A1D7-42198F56E8BA}" uniqueName="P1074375">
      <xmlPr mapId="1" xpath="/TFI-IZD-POD/IFP-GFI-IZD-POD_1000374/P1074375" xmlDataType="decimal"/>
    </xmlCellPr>
  </singleXmlCell>
  <singleXmlCell id="31" xr6:uid="{4CE9D437-B25F-4150-B0B3-967435593FE5}" r="H13" connectionId="0">
    <xmlCellPr id="1" xr6:uid="{A9764062-0BBA-4B22-8A15-C9DAF3754F47}" uniqueName="P1074376">
      <xmlPr mapId="1" xpath="/TFI-IZD-POD/IFP-GFI-IZD-POD_1000374/P1074376" xmlDataType="decimal"/>
    </xmlCellPr>
  </singleXmlCell>
  <singleXmlCell id="32" xr6:uid="{5D54CE34-E530-4355-95DE-48AB4C7720D9}" r="I13" connectionId="0">
    <xmlCellPr id="1" xr6:uid="{8E1ACB51-86A8-4F8C-B6AE-33871A243056}" uniqueName="P1074491">
      <xmlPr mapId="1" xpath="/TFI-IZD-POD/IFP-GFI-IZD-POD_1000374/P1074491" xmlDataType="decimal"/>
    </xmlCellPr>
  </singleXmlCell>
  <singleXmlCell id="33" xr6:uid="{673F80F7-DED6-4D69-A1B5-6D5C749EEF4A}" r="H14" connectionId="0">
    <xmlCellPr id="1" xr6:uid="{5F299E36-1AB7-4F41-9EF9-CC3FBD15AB32}" uniqueName="P1074492">
      <xmlPr mapId="1" xpath="/TFI-IZD-POD/IFP-GFI-IZD-POD_1000374/P1074492" xmlDataType="decimal"/>
    </xmlCellPr>
  </singleXmlCell>
  <singleXmlCell id="34" xr6:uid="{F55020F7-9915-4F61-ACA7-E6E33FAD6DD1}" r="I14" connectionId="0">
    <xmlCellPr id="1" xr6:uid="{BD4FBDA1-896D-486D-BA91-CD12615B3E89}" uniqueName="P1074493">
      <xmlPr mapId="1" xpath="/TFI-IZD-POD/IFP-GFI-IZD-POD_1000374/P1074493" xmlDataType="decimal"/>
    </xmlCellPr>
  </singleXmlCell>
  <singleXmlCell id="35" xr6:uid="{FA858F3C-F7DA-4F38-B4FC-A2082C97299F}" r="H15" connectionId="0">
    <xmlCellPr id="1" xr6:uid="{AA849E18-B628-4746-8839-6D44061E1568}" uniqueName="P1074494">
      <xmlPr mapId="1" xpath="/TFI-IZD-POD/IFP-GFI-IZD-POD_1000374/P1074494" xmlDataType="decimal"/>
    </xmlCellPr>
  </singleXmlCell>
  <singleXmlCell id="36" xr6:uid="{7B509DC2-D56F-4154-B357-477655294CDA}" r="I15" connectionId="0">
    <xmlCellPr id="1" xr6:uid="{58256D84-2348-43CB-AFF6-8DD441A92F1B}" uniqueName="P1074575">
      <xmlPr mapId="1" xpath="/TFI-IZD-POD/IFP-GFI-IZD-POD_1000374/P1074575" xmlDataType="decimal"/>
    </xmlCellPr>
  </singleXmlCell>
  <singleXmlCell id="37" xr6:uid="{95F3A895-C842-4F86-91D6-07482F535BD4}" r="H16" connectionId="0">
    <xmlCellPr id="1" xr6:uid="{7F2FC33A-283E-4B42-8D05-45AD5B354DC0}" uniqueName="P1074576">
      <xmlPr mapId="1" xpath="/TFI-IZD-POD/IFP-GFI-IZD-POD_1000374/P1074576" xmlDataType="decimal"/>
    </xmlCellPr>
  </singleXmlCell>
  <singleXmlCell id="38" xr6:uid="{C0FB809D-9DC2-4964-9624-9747AC5E2F12}" r="I16" connectionId="0">
    <xmlCellPr id="1" xr6:uid="{ABC050C2-E935-49E6-A24B-4454F50CED49}" uniqueName="P1074577">
      <xmlPr mapId="1" xpath="/TFI-IZD-POD/IFP-GFI-IZD-POD_1000374/P1074577" xmlDataType="decimal"/>
    </xmlCellPr>
  </singleXmlCell>
  <singleXmlCell id="39" xr6:uid="{89959CF9-6BB0-4282-8270-7F0567104EE3}" r="H17" connectionId="0">
    <xmlCellPr id="1" xr6:uid="{724AD61F-67C7-4A0F-BE3F-6A5E325FB5D8}" uniqueName="P1074578">
      <xmlPr mapId="1" xpath="/TFI-IZD-POD/IFP-GFI-IZD-POD_1000374/P1074578" xmlDataType="decimal"/>
    </xmlCellPr>
  </singleXmlCell>
  <singleXmlCell id="40" xr6:uid="{16FA7586-C860-4432-B186-297AF1478930}" r="I17" connectionId="0">
    <xmlCellPr id="1" xr6:uid="{ECE4AF39-11E1-4512-9D6A-1DA3B3EE52BC}" uniqueName="P1074579">
      <xmlPr mapId="1" xpath="/TFI-IZD-POD/IFP-GFI-IZD-POD_1000374/P1074579" xmlDataType="decimal"/>
    </xmlCellPr>
  </singleXmlCell>
  <singleXmlCell id="41" xr6:uid="{F143E001-895F-409F-8370-0213B6F04752}" r="H18" connectionId="0">
    <xmlCellPr id="1" xr6:uid="{7CB854A9-694F-4364-A266-6394E7DA106A}" uniqueName="P1074656">
      <xmlPr mapId="1" xpath="/TFI-IZD-POD/IFP-GFI-IZD-POD_1000374/P1074656" xmlDataType="decimal"/>
    </xmlCellPr>
  </singleXmlCell>
  <singleXmlCell id="42" xr6:uid="{260E992E-33BA-4879-AC4D-E8AFAB4362D0}" r="I18" connectionId="0">
    <xmlCellPr id="1" xr6:uid="{375475E8-3268-4062-B31F-9A14DFB23369}" uniqueName="P1074657">
      <xmlPr mapId="1" xpath="/TFI-IZD-POD/IFP-GFI-IZD-POD_1000374/P1074657" xmlDataType="decimal"/>
    </xmlCellPr>
  </singleXmlCell>
  <singleXmlCell id="43" xr6:uid="{315E8BCB-D3E9-4739-AE4B-9D2494D18793}" r="H19" connectionId="0">
    <xmlCellPr id="1" xr6:uid="{61A237AE-B4F2-4DF9-91BA-3621CDC80618}" uniqueName="P1074658">
      <xmlPr mapId="1" xpath="/TFI-IZD-POD/IFP-GFI-IZD-POD_1000374/P1074658" xmlDataType="decimal"/>
    </xmlCellPr>
  </singleXmlCell>
  <singleXmlCell id="44" xr6:uid="{6081D3D0-536F-4EE3-95D8-A84066898346}" r="I19" connectionId="0">
    <xmlCellPr id="1" xr6:uid="{719170A8-0278-4F47-85D1-6B44A37DD90F}" uniqueName="P1074659">
      <xmlPr mapId="1" xpath="/TFI-IZD-POD/IFP-GFI-IZD-POD_1000374/P1074659" xmlDataType="decimal"/>
    </xmlCellPr>
  </singleXmlCell>
  <singleXmlCell id="45" xr6:uid="{30EA5615-60C7-45F0-B819-A59B70B35A8D}" r="H20" connectionId="0">
    <xmlCellPr id="1" xr6:uid="{DF88CA26-F125-42D1-A961-19A3D9C0D109}" uniqueName="P1074894">
      <xmlPr mapId="1" xpath="/TFI-IZD-POD/IFP-GFI-IZD-POD_1000374/P1074894" xmlDataType="decimal"/>
    </xmlCellPr>
  </singleXmlCell>
  <singleXmlCell id="46" xr6:uid="{80A26333-41AB-4EE3-BB63-45231E80968B}" r="I20" connectionId="0">
    <xmlCellPr id="1" xr6:uid="{B40AD5F3-4A77-43F8-A3BA-724C4ED0E905}" uniqueName="P1074895">
      <xmlPr mapId="1" xpath="/TFI-IZD-POD/IFP-GFI-IZD-POD_1000374/P1074895" xmlDataType="decimal"/>
    </xmlCellPr>
  </singleXmlCell>
  <singleXmlCell id="47" xr6:uid="{E47D723C-EDFE-45CC-95A6-D8B18F8D3544}" r="H21" connectionId="0">
    <xmlCellPr id="1" xr6:uid="{69C784F6-3D14-4119-B7A1-BED83287BD8B}" uniqueName="P1074896">
      <xmlPr mapId="1" xpath="/TFI-IZD-POD/IFP-GFI-IZD-POD_1000374/P1074896" xmlDataType="decimal"/>
    </xmlCellPr>
  </singleXmlCell>
  <singleXmlCell id="48" xr6:uid="{B8E85145-89B0-4091-BF59-8FD087E9849C}" r="I21" connectionId="0">
    <xmlCellPr id="1" xr6:uid="{DA2BA02B-869E-41EF-94B8-C735DF613731}" uniqueName="P1074897">
      <xmlPr mapId="1" xpath="/TFI-IZD-POD/IFP-GFI-IZD-POD_1000374/P1074897" xmlDataType="decimal"/>
    </xmlCellPr>
  </singleXmlCell>
  <singleXmlCell id="49" xr6:uid="{4CC90C97-15B8-4012-B845-BE2A7B074B59}" r="H22" connectionId="0">
    <xmlCellPr id="1" xr6:uid="{33318FF9-0380-4CDD-BD27-628E74A5E5D4}" uniqueName="P1074898">
      <xmlPr mapId="1" xpath="/TFI-IZD-POD/IFP-GFI-IZD-POD_1000374/P1074898" xmlDataType="decimal"/>
    </xmlCellPr>
  </singleXmlCell>
  <singleXmlCell id="50" xr6:uid="{118CF207-6802-40FF-9AFC-BFE809F895E1}" r="I22" connectionId="0">
    <xmlCellPr id="1" xr6:uid="{1D517D7E-F137-4BFB-A3CF-A7E82CEFB8F3}" uniqueName="P1074899">
      <xmlPr mapId="1" xpath="/TFI-IZD-POD/IFP-GFI-IZD-POD_1000374/P1074899" xmlDataType="decimal"/>
    </xmlCellPr>
  </singleXmlCell>
  <singleXmlCell id="51" xr6:uid="{7A09BFED-1E09-46D4-85B8-022DB3948788}" r="H23" connectionId="0">
    <xmlCellPr id="1" xr6:uid="{BA8B90B9-AEE8-4169-8E64-CA6532C476D1}" uniqueName="P1074900">
      <xmlPr mapId="1" xpath="/TFI-IZD-POD/IFP-GFI-IZD-POD_1000374/P1074900" xmlDataType="decimal"/>
    </xmlCellPr>
  </singleXmlCell>
  <singleXmlCell id="52" xr6:uid="{911E9526-D243-4B68-A87A-E87A730C8E5C}" r="I23" connectionId="0">
    <xmlCellPr id="1" xr6:uid="{E38D3B16-3F16-47C7-A7AA-F162B83D546F}" uniqueName="P1074901">
      <xmlPr mapId="1" xpath="/TFI-IZD-POD/IFP-GFI-IZD-POD_1000374/P1074901" xmlDataType="decimal"/>
    </xmlCellPr>
  </singleXmlCell>
  <singleXmlCell id="53" xr6:uid="{5CC804F0-D4C7-4F47-A681-47AA2E98DE92}" r="H24" connectionId="0">
    <xmlCellPr id="1" xr6:uid="{BE6FDF17-204B-4A1A-BE3B-47468117E2F0}" uniqueName="P1074902">
      <xmlPr mapId="1" xpath="/TFI-IZD-POD/IFP-GFI-IZD-POD_1000374/P1074902" xmlDataType="decimal"/>
    </xmlCellPr>
  </singleXmlCell>
  <singleXmlCell id="54" xr6:uid="{A6D95C69-125C-4B5A-90CC-3EE8935B288D}" r="I24" connectionId="0">
    <xmlCellPr id="1" xr6:uid="{4B15484E-93CE-4D5C-94B2-534991257355}" uniqueName="P1074903">
      <xmlPr mapId="1" xpath="/TFI-IZD-POD/IFP-GFI-IZD-POD_1000374/P1074903" xmlDataType="decimal"/>
    </xmlCellPr>
  </singleXmlCell>
  <singleXmlCell id="55" xr6:uid="{6ED20DE9-3EE1-40AA-8683-FAEED5B1068E}" r="H25" connectionId="0">
    <xmlCellPr id="1" xr6:uid="{A1342AB0-4FA7-4818-BFE4-3D50CCA5E353}" uniqueName="P1074904">
      <xmlPr mapId="1" xpath="/TFI-IZD-POD/IFP-GFI-IZD-POD_1000374/P1074904" xmlDataType="decimal"/>
    </xmlCellPr>
  </singleXmlCell>
  <singleXmlCell id="56" xr6:uid="{CE79D251-066A-4F63-B1C1-668E8B9F9A2C}" r="I25" connectionId="0">
    <xmlCellPr id="1" xr6:uid="{F8BABDB4-BC3A-4A5D-8B63-4C1D159313D9}" uniqueName="P1074905">
      <xmlPr mapId="1" xpath="/TFI-IZD-POD/IFP-GFI-IZD-POD_1000374/P1074905" xmlDataType="decimal"/>
    </xmlCellPr>
  </singleXmlCell>
  <singleXmlCell id="57" xr6:uid="{0A7B1870-C414-4060-9079-447DFAD8A467}" r="H26" connectionId="0">
    <xmlCellPr id="1" xr6:uid="{A2AD3015-8B3F-4D14-87AE-6447C5501459}" uniqueName="P1074906">
      <xmlPr mapId="1" xpath="/TFI-IZD-POD/IFP-GFI-IZD-POD_1000374/P1074906" xmlDataType="decimal"/>
    </xmlCellPr>
  </singleXmlCell>
  <singleXmlCell id="58" xr6:uid="{0CC628DA-7060-4581-BE9B-70DE3A8D6C21}" r="I26" connectionId="0">
    <xmlCellPr id="1" xr6:uid="{35702C26-4DEE-4900-AAA7-902524E9C4EA}" uniqueName="P1074907">
      <xmlPr mapId="1" xpath="/TFI-IZD-POD/IFP-GFI-IZD-POD_1000374/P1074907" xmlDataType="decimal"/>
    </xmlCellPr>
  </singleXmlCell>
  <singleXmlCell id="59" xr6:uid="{77DE2BAF-1F04-409A-ADCE-692E3C8B0767}" r="H27" connectionId="0">
    <xmlCellPr id="1" xr6:uid="{95B39853-94E9-417B-B8F1-A875C94EB5C3}" uniqueName="P1074908">
      <xmlPr mapId="1" xpath="/TFI-IZD-POD/IFP-GFI-IZD-POD_1000374/P1074908" xmlDataType="decimal"/>
    </xmlCellPr>
  </singleXmlCell>
  <singleXmlCell id="60" xr6:uid="{EDD66777-5CCF-4988-9336-BA5B07A92B28}" r="I27" connectionId="0">
    <xmlCellPr id="1" xr6:uid="{260D8305-AE96-444B-BB85-32405C8479FC}" uniqueName="P1074909">
      <xmlPr mapId="1" xpath="/TFI-IZD-POD/IFP-GFI-IZD-POD_1000374/P1074909" xmlDataType="decimal"/>
    </xmlCellPr>
  </singleXmlCell>
  <singleXmlCell id="61" xr6:uid="{C58CBA0C-92D5-42A0-8236-33471AAE5329}" r="H28" connectionId="0">
    <xmlCellPr id="1" xr6:uid="{C2824E43-E04D-4200-AEF3-93F82766DD03}" uniqueName="P1074910">
      <xmlPr mapId="1" xpath="/TFI-IZD-POD/IFP-GFI-IZD-POD_1000374/P1074910" xmlDataType="decimal"/>
    </xmlCellPr>
  </singleXmlCell>
  <singleXmlCell id="62" xr6:uid="{BEF4ED34-F7BF-479D-9288-3985CDE38A4F}" r="I28" connectionId="0">
    <xmlCellPr id="1" xr6:uid="{5FBAB903-2DAE-4D4E-AEB2-5B3649CA9BE2}" uniqueName="P1074912">
      <xmlPr mapId="1" xpath="/TFI-IZD-POD/IFP-GFI-IZD-POD_1000374/P1074912" xmlDataType="decimal"/>
    </xmlCellPr>
  </singleXmlCell>
  <singleXmlCell id="63" xr6:uid="{AB9C21EA-331B-4D7D-BAE6-3DD4A27DCA1E}" r="H29" connectionId="0">
    <xmlCellPr id="1" xr6:uid="{55BC63D1-7D50-48B4-BB30-F7FD99759B20}" uniqueName="P1074914">
      <xmlPr mapId="1" xpath="/TFI-IZD-POD/IFP-GFI-IZD-POD_1000374/P1074914" xmlDataType="decimal"/>
    </xmlCellPr>
  </singleXmlCell>
  <singleXmlCell id="64" xr6:uid="{B7BD6A00-F03B-4BAE-BDD8-1F4AA583DBE6}" r="I29" connectionId="0">
    <xmlCellPr id="1" xr6:uid="{FD4B0AAB-E90D-44EE-8785-090C529A83D1}" uniqueName="P1074916">
      <xmlPr mapId="1" xpath="/TFI-IZD-POD/IFP-GFI-IZD-POD_1000374/P1074916" xmlDataType="decimal"/>
    </xmlCellPr>
  </singleXmlCell>
  <singleXmlCell id="65" xr6:uid="{8E665A8E-9BA9-40FF-8E3D-59D36A65F71D}" r="H30" connectionId="0">
    <xmlCellPr id="1" xr6:uid="{6F8E9300-C2F9-4DC3-BF21-854B12A79F48}" uniqueName="P1074918">
      <xmlPr mapId="1" xpath="/TFI-IZD-POD/IFP-GFI-IZD-POD_1000374/P1074918" xmlDataType="decimal"/>
    </xmlCellPr>
  </singleXmlCell>
  <singleXmlCell id="66" xr6:uid="{F7320ABE-18F4-4FEA-AE57-ACB55682E708}" r="I30" connectionId="0">
    <xmlCellPr id="1" xr6:uid="{C458B7BC-A265-4A9F-92F2-346668D0CF0D}" uniqueName="P1074921">
      <xmlPr mapId="1" xpath="/TFI-IZD-POD/IFP-GFI-IZD-POD_1000374/P1074921" xmlDataType="decimal"/>
    </xmlCellPr>
  </singleXmlCell>
  <singleXmlCell id="67" xr6:uid="{9B7CB2D6-2C83-45EB-95C3-A4EB744BB9A1}" r="H31" connectionId="0">
    <xmlCellPr id="1" xr6:uid="{61FF0073-5613-4F60-9858-F8F6482AECFF}" uniqueName="P1074927">
      <xmlPr mapId="1" xpath="/TFI-IZD-POD/IFP-GFI-IZD-POD_1000374/P1074927" xmlDataType="decimal"/>
    </xmlCellPr>
  </singleXmlCell>
  <singleXmlCell id="68" xr6:uid="{547F2E0E-0D5E-4391-8907-354DF2CC2E1B}" r="I31" connectionId="0">
    <xmlCellPr id="1" xr6:uid="{B513C5BF-544B-4E68-A084-415E0FB3A3B3}" uniqueName="P1074947">
      <xmlPr mapId="1" xpath="/TFI-IZD-POD/IFP-GFI-IZD-POD_1000374/P1074947" xmlDataType="decimal"/>
    </xmlCellPr>
  </singleXmlCell>
  <singleXmlCell id="69" xr6:uid="{D7702EC6-C3C7-4792-90FE-52698D3A65AD}" r="H32" connectionId="0">
    <xmlCellPr id="1" xr6:uid="{CA4715DC-7BC8-4213-BB55-AFB7B3D7A3C9}" uniqueName="P1074949">
      <xmlPr mapId="1" xpath="/TFI-IZD-POD/IFP-GFI-IZD-POD_1000374/P1074949" xmlDataType="decimal"/>
    </xmlCellPr>
  </singleXmlCell>
  <singleXmlCell id="70" xr6:uid="{83013F7E-B567-43A5-B449-49E8D2BA8468}" r="I32" connectionId="0">
    <xmlCellPr id="1" xr6:uid="{1B187251-B7D0-47DE-A592-C475B3078EF4}" uniqueName="P1074951">
      <xmlPr mapId="1" xpath="/TFI-IZD-POD/IFP-GFI-IZD-POD_1000374/P1074951" xmlDataType="decimal"/>
    </xmlCellPr>
  </singleXmlCell>
  <singleXmlCell id="71" xr6:uid="{158F7820-E8F1-4326-929C-15B9A8457639}" r="H33" connectionId="0">
    <xmlCellPr id="1" xr6:uid="{53963F4E-A30F-4324-847C-F65BEE1A9D21}" uniqueName="P1074954">
      <xmlPr mapId="1" xpath="/TFI-IZD-POD/IFP-GFI-IZD-POD_1000374/P1074954" xmlDataType="decimal"/>
    </xmlCellPr>
  </singleXmlCell>
  <singleXmlCell id="72" xr6:uid="{C457C14D-DF57-4CE1-A985-1310B07E4FC3}" r="I33" connectionId="0">
    <xmlCellPr id="1" xr6:uid="{79FF8610-F4EE-4E2F-B698-9598324668CF}" uniqueName="P1074956">
      <xmlPr mapId="1" xpath="/TFI-IZD-POD/IFP-GFI-IZD-POD_1000374/P1074956" xmlDataType="decimal"/>
    </xmlCellPr>
  </singleXmlCell>
  <singleXmlCell id="73" xr6:uid="{5E464C7A-55E3-460D-9036-7C99B595892D}" r="H34" connectionId="0">
    <xmlCellPr id="1" xr6:uid="{88562BF6-66A5-40D4-AF35-2264762BC11D}" uniqueName="P1074958">
      <xmlPr mapId="1" xpath="/TFI-IZD-POD/IFP-GFI-IZD-POD_1000374/P1074958" xmlDataType="decimal"/>
    </xmlCellPr>
  </singleXmlCell>
  <singleXmlCell id="74" xr6:uid="{4FA967F6-A40B-4C7B-8654-CB717A76D052}" r="I34" connectionId="0">
    <xmlCellPr id="1" xr6:uid="{B535B4D1-23F2-46C6-9C7F-A769863638B0}" uniqueName="P1074960">
      <xmlPr mapId="1" xpath="/TFI-IZD-POD/IFP-GFI-IZD-POD_1000374/P1074960" xmlDataType="decimal"/>
    </xmlCellPr>
  </singleXmlCell>
  <singleXmlCell id="75" xr6:uid="{289640B6-D7FE-4D30-A7C9-50A771CFE9CD}" r="H35" connectionId="0">
    <xmlCellPr id="1" xr6:uid="{2F415694-7773-4026-A9BD-BBCCF4C096A0}" uniqueName="P1074962">
      <xmlPr mapId="1" xpath="/TFI-IZD-POD/IFP-GFI-IZD-POD_1000374/P1074962" xmlDataType="decimal"/>
    </xmlCellPr>
  </singleXmlCell>
  <singleXmlCell id="76" xr6:uid="{75E031B9-0D89-4E96-83E7-4CA234EA610A}" r="I35" connectionId="0">
    <xmlCellPr id="1" xr6:uid="{F7BFE5A2-F51B-405B-BC3A-71D2864F0B71}" uniqueName="P1074964">
      <xmlPr mapId="1" xpath="/TFI-IZD-POD/IFP-GFI-IZD-POD_1000374/P1074964" xmlDataType="decimal"/>
    </xmlCellPr>
  </singleXmlCell>
  <singleXmlCell id="77" xr6:uid="{F5DD99D7-5D04-4F93-8CDE-4E6072604CEA}" r="H36" connectionId="0">
    <xmlCellPr id="1" xr6:uid="{B2CA91BC-5E6D-421B-B07B-40E42469AF1A}" uniqueName="P1074923">
      <xmlPr mapId="1" xpath="/TFI-IZD-POD/IFP-GFI-IZD-POD_1000374/P1074923" xmlDataType="decimal"/>
    </xmlCellPr>
  </singleXmlCell>
  <singleXmlCell id="78" xr6:uid="{5FDBC243-9CC3-46B7-8A1F-445A8817FEFE}" r="I36" connectionId="0">
    <xmlCellPr id="1" xr6:uid="{F4015FE6-2A74-48A7-9992-FD35942BA9DF}" uniqueName="P1074925">
      <xmlPr mapId="1" xpath="/TFI-IZD-POD/IFP-GFI-IZD-POD_1000374/P1074925" xmlDataType="decimal"/>
    </xmlCellPr>
  </singleXmlCell>
  <singleXmlCell id="79" xr6:uid="{A051FC58-1B4C-4F06-B626-37D71066CD5F}" r="H37" connectionId="0">
    <xmlCellPr id="1" xr6:uid="{67A35111-02FD-48D1-AB4A-DCE2629B3904}" uniqueName="P1084406">
      <xmlPr mapId="1" xpath="/TFI-IZD-POD/IFP-GFI-IZD-POD_1000374/P1084406" xmlDataType="decimal"/>
    </xmlCellPr>
  </singleXmlCell>
  <singleXmlCell id="80" xr6:uid="{0577AEE7-D656-4412-872B-5944A727D92A}" r="I37" connectionId="0">
    <xmlCellPr id="1" xr6:uid="{144C73BE-9E8B-4849-A038-FD3BE6739130}" uniqueName="P1084407">
      <xmlPr mapId="1" xpath="/TFI-IZD-POD/IFP-GFI-IZD-POD_1000374/P1084407" xmlDataType="decimal"/>
    </xmlCellPr>
  </singleXmlCell>
  <singleXmlCell id="81" xr6:uid="{0AEE3EDA-FD66-49E4-B420-5A4F2F0425E3}" r="H38" connectionId="0">
    <xmlCellPr id="1" xr6:uid="{DF0A34FD-0148-4C1F-B828-8AF8B2FA3850}" uniqueName="P1074967">
      <xmlPr mapId="1" xpath="/TFI-IZD-POD/IFP-GFI-IZD-POD_1000374/P1074967" xmlDataType="decimal"/>
    </xmlCellPr>
  </singleXmlCell>
  <singleXmlCell id="82" xr6:uid="{EB6B3FDC-AA1D-40B2-8349-F6F656EF50FF}" r="I38" connectionId="0">
    <xmlCellPr id="1" xr6:uid="{B4AC0BE7-0B25-4D28-9B59-937DC0FA451B}" uniqueName="P1074973">
      <xmlPr mapId="1" xpath="/TFI-IZD-POD/IFP-GFI-IZD-POD_1000374/P1074973" xmlDataType="decimal"/>
    </xmlCellPr>
  </singleXmlCell>
  <singleXmlCell id="83" xr6:uid="{CB226C1A-5970-40F9-A739-4F59E83E3D3E}" r="H39" connectionId="0">
    <xmlCellPr id="1" xr6:uid="{9E9CFDDC-3DF8-412E-ADE9-D1107F508AF5}" uniqueName="P1074975">
      <xmlPr mapId="1" xpath="/TFI-IZD-POD/IFP-GFI-IZD-POD_1000374/P1074975" xmlDataType="decimal"/>
    </xmlCellPr>
  </singleXmlCell>
  <singleXmlCell id="84" xr6:uid="{D25DF56E-17F9-4B6E-A911-3A9F66EDA7B2}" r="I39" connectionId="0">
    <xmlCellPr id="1" xr6:uid="{2609419B-EFFA-4E1E-8805-9108C06B834D}" uniqueName="P1074979">
      <xmlPr mapId="1" xpath="/TFI-IZD-POD/IFP-GFI-IZD-POD_1000374/P1074979" xmlDataType="decimal"/>
    </xmlCellPr>
  </singleXmlCell>
  <singleXmlCell id="85" xr6:uid="{0544DA7A-E14E-45CC-9399-D847B5D3FDA8}" r="H40" connectionId="0">
    <xmlCellPr id="1" xr6:uid="{18C37443-A3D5-498C-9AC9-7CAD6BACFA69}" uniqueName="P1074981">
      <xmlPr mapId="1" xpath="/TFI-IZD-POD/IFP-GFI-IZD-POD_1000374/P1074981" xmlDataType="decimal"/>
    </xmlCellPr>
  </singleXmlCell>
  <singleXmlCell id="86" xr6:uid="{3F35F16A-425C-4769-82B5-97B21BA8E4A6}" r="I40" connectionId="0">
    <xmlCellPr id="1" xr6:uid="{043AE30F-9809-4DEC-94D3-42AF346F53FD}" uniqueName="P1074983">
      <xmlPr mapId="1" xpath="/TFI-IZD-POD/IFP-GFI-IZD-POD_1000374/P1074983" xmlDataType="decimal"/>
    </xmlCellPr>
  </singleXmlCell>
  <singleXmlCell id="87" xr6:uid="{831A14B1-6B5E-4BED-9CC8-CE51D8F0B1DC}" r="H41" connectionId="0">
    <xmlCellPr id="1" xr6:uid="{41C7D22A-2A89-4CE4-9BCB-100186A8E3D3}" uniqueName="P1074985">
      <xmlPr mapId="1" xpath="/TFI-IZD-POD/IFP-GFI-IZD-POD_1000374/P1074985" xmlDataType="decimal"/>
    </xmlCellPr>
  </singleXmlCell>
  <singleXmlCell id="88" xr6:uid="{1125B651-F437-477A-909B-D71A42DB4FC1}" r="I41" connectionId="0">
    <xmlCellPr id="1" xr6:uid="{CCD0BCAA-B7C4-4B0B-8F73-D05D5E3D3656}" uniqueName="P1074987">
      <xmlPr mapId="1" xpath="/TFI-IZD-POD/IFP-GFI-IZD-POD_1000374/P1074987" xmlDataType="decimal"/>
    </xmlCellPr>
  </singleXmlCell>
  <singleXmlCell id="90" xr6:uid="{8278C02E-8C99-4207-8C3F-28F7B529EFA4}" r="H42" connectionId="0">
    <xmlCellPr id="1" xr6:uid="{5DB56069-2924-4160-83D9-17C66772EBB3}" uniqueName="P1074989">
      <xmlPr mapId="1" xpath="/TFI-IZD-POD/IFP-GFI-IZD-POD_1000374/P1074989" xmlDataType="decimal"/>
    </xmlCellPr>
  </singleXmlCell>
  <singleXmlCell id="91" xr6:uid="{E2C06564-35A7-4681-888F-62C8F38D0493}" r="I42" connectionId="0">
    <xmlCellPr id="1" xr6:uid="{1C5F5282-B16C-49B5-B172-D24BF8D3F837}" uniqueName="P1074991">
      <xmlPr mapId="1" xpath="/TFI-IZD-POD/IFP-GFI-IZD-POD_1000374/P1074991" xmlDataType="decimal"/>
    </xmlCellPr>
  </singleXmlCell>
  <singleXmlCell id="92" xr6:uid="{649EC8C8-A45A-4B6F-BA78-DCE52907D188}" r="H43" connectionId="0">
    <xmlCellPr id="1" xr6:uid="{F8F13C30-9109-421D-8178-53F4BA85436C}" uniqueName="P1074994">
      <xmlPr mapId="1" xpath="/TFI-IZD-POD/IFP-GFI-IZD-POD_1000374/P1074994" xmlDataType="decimal"/>
    </xmlCellPr>
  </singleXmlCell>
  <singleXmlCell id="93" xr6:uid="{42DF60E8-3C0F-4E6D-AC3A-5110BA46D061}" r="I43" connectionId="0">
    <xmlCellPr id="1" xr6:uid="{D564F180-D178-47F2-A840-116496400BE4}" uniqueName="P1074997">
      <xmlPr mapId="1" xpath="/TFI-IZD-POD/IFP-GFI-IZD-POD_1000374/P1074997" xmlDataType="decimal"/>
    </xmlCellPr>
  </singleXmlCell>
  <singleXmlCell id="94" xr6:uid="{9E0891B3-18D9-4DD0-9BAB-43507E04A7E1}" r="H44" connectionId="0">
    <xmlCellPr id="1" xr6:uid="{68EA1472-3872-4400-8F4C-48D76504C229}" uniqueName="P1074998">
      <xmlPr mapId="1" xpath="/TFI-IZD-POD/IFP-GFI-IZD-POD_1000374/P1074998" xmlDataType="decimal"/>
    </xmlCellPr>
  </singleXmlCell>
  <singleXmlCell id="95" xr6:uid="{1D66365D-A4E6-41B3-9BB1-0F3C01757AA5}" r="I44" connectionId="0">
    <xmlCellPr id="1" xr6:uid="{94DF3E66-CF24-4055-93CE-D8E1A19B760F}" uniqueName="P1075000">
      <xmlPr mapId="1" xpath="/TFI-IZD-POD/IFP-GFI-IZD-POD_1000374/P1075000" xmlDataType="decimal"/>
    </xmlCellPr>
  </singleXmlCell>
  <singleXmlCell id="96" xr6:uid="{6A881E45-6E2A-4CD4-9531-2ABD0CA7E208}" r="H45" connectionId="0">
    <xmlCellPr id="1" xr6:uid="{737C12C1-CFE6-4397-88A7-41A81025660E}" uniqueName="P1075001">
      <xmlPr mapId="1" xpath="/TFI-IZD-POD/IFP-GFI-IZD-POD_1000374/P1075001" xmlDataType="decimal"/>
    </xmlCellPr>
  </singleXmlCell>
  <singleXmlCell id="97" xr6:uid="{4ED221BC-F116-457B-8079-F3CFA2FFAE32}" r="I45" connectionId="0">
    <xmlCellPr id="1" xr6:uid="{8736B21A-C3F9-49F8-944F-480A956D8EEA}" uniqueName="P1075003">
      <xmlPr mapId="1" xpath="/TFI-IZD-POD/IFP-GFI-IZD-POD_1000374/P1075003" xmlDataType="decimal"/>
    </xmlCellPr>
  </singleXmlCell>
  <singleXmlCell id="98" xr6:uid="{60B317D9-8C82-4F3A-8666-494874EBAF41}" r="H46" connectionId="0">
    <xmlCellPr id="1" xr6:uid="{0D753D0D-720E-49B6-9EB6-8BFF1E9835A9}" uniqueName="P1075005">
      <xmlPr mapId="1" xpath="/TFI-IZD-POD/IFP-GFI-IZD-POD_1000374/P1075005" xmlDataType="decimal"/>
    </xmlCellPr>
  </singleXmlCell>
  <singleXmlCell id="99" xr6:uid="{3430063C-DA85-4526-A240-232AF3E52EAD}" r="I46" connectionId="0">
    <xmlCellPr id="1" xr6:uid="{B4EEF4AC-6BA0-4621-9799-2CA968E07D53}" uniqueName="P1075007">
      <xmlPr mapId="1" xpath="/TFI-IZD-POD/IFP-GFI-IZD-POD_1000374/P1075007" xmlDataType="decimal"/>
    </xmlCellPr>
  </singleXmlCell>
  <singleXmlCell id="100" xr6:uid="{451F1B9A-E0F7-44F4-ACB6-670F47E88BAC}" r="H47" connectionId="0">
    <xmlCellPr id="1" xr6:uid="{7A7E8481-7958-4678-BD88-2836258227BD}" uniqueName="P1075009">
      <xmlPr mapId="1" xpath="/TFI-IZD-POD/IFP-GFI-IZD-POD_1000374/P1075009" xmlDataType="decimal"/>
    </xmlCellPr>
  </singleXmlCell>
  <singleXmlCell id="101" xr6:uid="{95C7B649-2C93-4074-AB4E-26EBD9968D7D}" r="I47" connectionId="0">
    <xmlCellPr id="1" xr6:uid="{0833CF06-619F-4A6B-BE67-D9A70315C7A7}" uniqueName="P1075011">
      <xmlPr mapId="1" xpath="/TFI-IZD-POD/IFP-GFI-IZD-POD_1000374/P1075011" xmlDataType="decimal"/>
    </xmlCellPr>
  </singleXmlCell>
  <singleXmlCell id="102" xr6:uid="{343E74E6-8DDA-4F59-A329-DAB5B483D37A}" r="H48" connectionId="0">
    <xmlCellPr id="1" xr6:uid="{B070F02F-9C82-47F1-BDDC-9BDB0D99E46D}" uniqueName="P1075012">
      <xmlPr mapId="1" xpath="/TFI-IZD-POD/IFP-GFI-IZD-POD_1000374/P1075012" xmlDataType="decimal"/>
    </xmlCellPr>
  </singleXmlCell>
  <singleXmlCell id="103" xr6:uid="{082CCF1B-EA59-4450-BE93-D7D39E60C49A}" r="I48" connectionId="0">
    <xmlCellPr id="1" xr6:uid="{3EBEEF07-1CF3-4EB4-93BB-D3EF67248D0D}" uniqueName="P1075014">
      <xmlPr mapId="1" xpath="/TFI-IZD-POD/IFP-GFI-IZD-POD_1000374/P1075014" xmlDataType="decimal"/>
    </xmlCellPr>
  </singleXmlCell>
  <singleXmlCell id="104" xr6:uid="{43403BD8-3507-4B9B-B785-B9F13877DAC4}" r="H49" connectionId="0">
    <xmlCellPr id="1" xr6:uid="{43AF0EFE-163E-45B4-8A9D-BA54599F942A}" uniqueName="P1075016">
      <xmlPr mapId="1" xpath="/TFI-IZD-POD/IFP-GFI-IZD-POD_1000374/P1075016" xmlDataType="decimal"/>
    </xmlCellPr>
  </singleXmlCell>
  <singleXmlCell id="105" xr6:uid="{5F4786E7-67F7-4C89-9B00-194E0446932A}" r="I49" connectionId="0">
    <xmlCellPr id="1" xr6:uid="{466D6356-E0B0-4FA2-B5AC-45E8390DAA80}" uniqueName="P1075018">
      <xmlPr mapId="1" xpath="/TFI-IZD-POD/IFP-GFI-IZD-POD_1000374/P1075018" xmlDataType="decimal"/>
    </xmlCellPr>
  </singleXmlCell>
  <singleXmlCell id="106" xr6:uid="{130772E3-4723-4937-AB25-AAE4DEBD4B70}" r="H50" connectionId="0">
    <xmlCellPr id="1" xr6:uid="{51C818DD-9BA3-46BE-A25A-B316AD1B1BBC}" uniqueName="P1075020">
      <xmlPr mapId="1" xpath="/TFI-IZD-POD/IFP-GFI-IZD-POD_1000374/P1075020" xmlDataType="decimal"/>
    </xmlCellPr>
  </singleXmlCell>
  <singleXmlCell id="107" xr6:uid="{4CE54B08-2253-4A61-91A0-15C2D69E92FF}" r="I50" connectionId="0">
    <xmlCellPr id="1" xr6:uid="{D8FA6D46-4E5F-4B3E-987C-49E11A7F41AF}" uniqueName="P1075023">
      <xmlPr mapId="1" xpath="/TFI-IZD-POD/IFP-GFI-IZD-POD_1000374/P1075023" xmlDataType="decimal"/>
    </xmlCellPr>
  </singleXmlCell>
  <singleXmlCell id="108" xr6:uid="{CB9C6494-24CB-4A74-80BD-08EDAD676063}" r="H51" connectionId="0">
    <xmlCellPr id="1" xr6:uid="{E8E14746-8A7D-43ED-BB13-BC479B252E7D}" uniqueName="P1075026">
      <xmlPr mapId="1" xpath="/TFI-IZD-POD/IFP-GFI-IZD-POD_1000374/P1075026" xmlDataType="decimal"/>
    </xmlCellPr>
  </singleXmlCell>
  <singleXmlCell id="109" xr6:uid="{60D0BBA1-7738-430B-BA49-28FF6E9C3CBA}" r="I51" connectionId="0">
    <xmlCellPr id="1" xr6:uid="{1F4E996C-29C7-4DC6-8EEA-527872F152C0}" uniqueName="P1075028">
      <xmlPr mapId="1" xpath="/TFI-IZD-POD/IFP-GFI-IZD-POD_1000374/P1075028" xmlDataType="decimal"/>
    </xmlCellPr>
  </singleXmlCell>
  <singleXmlCell id="110" xr6:uid="{FC784157-C22F-45AD-9953-15494C2713E5}" r="H52" connectionId="0">
    <xmlCellPr id="1" xr6:uid="{435CF090-DF21-48F5-B30A-9204AB009B69}" uniqueName="P1075031">
      <xmlPr mapId="1" xpath="/TFI-IZD-POD/IFP-GFI-IZD-POD_1000374/P1075031" xmlDataType="decimal"/>
    </xmlCellPr>
  </singleXmlCell>
  <singleXmlCell id="111" xr6:uid="{5F0772CE-0FE6-458C-9A34-7E80922FAEC4}" r="I52" connectionId="0">
    <xmlCellPr id="1" xr6:uid="{B2A207EE-2E74-4A57-9ABE-04C9AF94D4DD}" uniqueName="P1075033">
      <xmlPr mapId="1" xpath="/TFI-IZD-POD/IFP-GFI-IZD-POD_1000374/P1075033" xmlDataType="decimal"/>
    </xmlCellPr>
  </singleXmlCell>
  <singleXmlCell id="112" xr6:uid="{1EB4818F-F490-4A74-B133-E8C6CFF9A875}" r="H53" connectionId="0">
    <xmlCellPr id="1" xr6:uid="{E41EE5D9-355A-4C4E-B319-FCCF901CE419}" uniqueName="P1075035">
      <xmlPr mapId="1" xpath="/TFI-IZD-POD/IFP-GFI-IZD-POD_1000374/P1075035" xmlDataType="decimal"/>
    </xmlCellPr>
  </singleXmlCell>
  <singleXmlCell id="113" xr6:uid="{071BCE5A-EDC8-4CED-A293-AE660942814D}" r="I53" connectionId="0">
    <xmlCellPr id="1" xr6:uid="{77BD185C-17FD-4728-9F8B-40EC3BBB5244}" uniqueName="P1075037">
      <xmlPr mapId="1" xpath="/TFI-IZD-POD/IFP-GFI-IZD-POD_1000374/P1075037" xmlDataType="decimal"/>
    </xmlCellPr>
  </singleXmlCell>
  <singleXmlCell id="114" xr6:uid="{C63D55DB-B2A1-487C-9EDB-D115416794B9}" r="H54" connectionId="0">
    <xmlCellPr id="1" xr6:uid="{0B2B65CD-42AD-4051-932A-C98DF3F6706E}" uniqueName="P1075039">
      <xmlPr mapId="1" xpath="/TFI-IZD-POD/IFP-GFI-IZD-POD_1000374/P1075039" xmlDataType="decimal"/>
    </xmlCellPr>
  </singleXmlCell>
  <singleXmlCell id="115" xr6:uid="{9814D7CC-824E-4D5A-BF0C-07DB4EF3D97A}" r="I54" connectionId="0">
    <xmlCellPr id="1" xr6:uid="{FF54B719-2215-4031-A2A7-8CD7F85F2E00}" uniqueName="P1075043">
      <xmlPr mapId="1" xpath="/TFI-IZD-POD/IFP-GFI-IZD-POD_1000374/P1075043" xmlDataType="decimal"/>
    </xmlCellPr>
  </singleXmlCell>
  <singleXmlCell id="116" xr6:uid="{C70402D0-CBC4-420B-B78A-B85E78BCEF26}" r="H55" connectionId="0">
    <xmlCellPr id="1" xr6:uid="{AEC005E8-6985-4D82-B311-5FC7B1418C42}" uniqueName="P1075055">
      <xmlPr mapId="1" xpath="/TFI-IZD-POD/IFP-GFI-IZD-POD_1000374/P1075055" xmlDataType="decimal"/>
    </xmlCellPr>
  </singleXmlCell>
  <singleXmlCell id="117" xr6:uid="{484D4BD0-C176-4709-A948-BBB2F078B2DA}" r="I55" connectionId="0">
    <xmlCellPr id="1" xr6:uid="{F244204D-C145-4816-AB57-32471BACAD8D}" uniqueName="P1075057">
      <xmlPr mapId="1" xpath="/TFI-IZD-POD/IFP-GFI-IZD-POD_1000374/P1075057" xmlDataType="decimal"/>
    </xmlCellPr>
  </singleXmlCell>
  <singleXmlCell id="118" xr6:uid="{3854D9CC-EAFD-4B4A-B4E5-80B0A18F42D5}" r="H56" connectionId="0">
    <xmlCellPr id="1" xr6:uid="{E9DC614C-85DA-4914-8089-BE7FFF4A911D}" uniqueName="P1075058">
      <xmlPr mapId="1" xpath="/TFI-IZD-POD/IFP-GFI-IZD-POD_1000374/P1075058" xmlDataType="decimal"/>
    </xmlCellPr>
  </singleXmlCell>
  <singleXmlCell id="119" xr6:uid="{CE3DD7B2-6ED9-4AD1-8009-8CFDD7C58E51}" r="I56" connectionId="0">
    <xmlCellPr id="1" xr6:uid="{688DDA6F-7E12-4C9B-90E9-489927CE9B82}" uniqueName="P1075060">
      <xmlPr mapId="1" xpath="/TFI-IZD-POD/IFP-GFI-IZD-POD_1000374/P1075060" xmlDataType="decimal"/>
    </xmlCellPr>
  </singleXmlCell>
  <singleXmlCell id="123" xr6:uid="{950FE50C-9829-447A-9CD7-1BEFEA2DA688}" r="H57" connectionId="0">
    <xmlCellPr id="1" xr6:uid="{BC60BE91-9129-4F21-A237-F9590D416F69}" uniqueName="P1075063">
      <xmlPr mapId="1" xpath="/TFI-IZD-POD/IFP-GFI-IZD-POD_1000374/P1075063" xmlDataType="decimal"/>
    </xmlCellPr>
  </singleXmlCell>
  <singleXmlCell id="124" xr6:uid="{6D1BCFA7-A17C-4021-8F54-D33DACB00D6B}" r="I57" connectionId="0">
    <xmlCellPr id="1" xr6:uid="{CCD61ABD-80B2-489D-A216-21B7AC2E8FFC}" uniqueName="P1075065">
      <xmlPr mapId="1" xpath="/TFI-IZD-POD/IFP-GFI-IZD-POD_1000374/P1075065" xmlDataType="decimal"/>
    </xmlCellPr>
  </singleXmlCell>
  <singleXmlCell id="125" xr6:uid="{9F48890E-612C-43A7-916C-60252029CCE3}" r="H58" connectionId="0">
    <xmlCellPr id="1" xr6:uid="{F3FD4ED7-5531-4849-B95B-B90334B658C3}" uniqueName="P1075067">
      <xmlPr mapId="1" xpath="/TFI-IZD-POD/IFP-GFI-IZD-POD_1000374/P1075067" xmlDataType="decimal"/>
    </xmlCellPr>
  </singleXmlCell>
  <singleXmlCell id="126" xr6:uid="{F2E83635-0A07-48FF-B257-67748C53C162}" r="I58" connectionId="0">
    <xmlCellPr id="1" xr6:uid="{C55F6EE0-0741-4F86-8B22-7F138E7FA082}" uniqueName="P1075071">
      <xmlPr mapId="1" xpath="/TFI-IZD-POD/IFP-GFI-IZD-POD_1000374/P1075071" xmlDataType="decimal"/>
    </xmlCellPr>
  </singleXmlCell>
  <singleXmlCell id="127" xr6:uid="{FD799D5C-F347-4DEB-9CB0-0885C86A3A06}" r="H59" connectionId="0">
    <xmlCellPr id="1" xr6:uid="{B833EB96-B3C9-4A0A-AB5D-9CC141F7F74C}" uniqueName="P1075076">
      <xmlPr mapId="1" xpath="/TFI-IZD-POD/IFP-GFI-IZD-POD_1000374/P1075076" xmlDataType="decimal"/>
    </xmlCellPr>
  </singleXmlCell>
  <singleXmlCell id="128" xr6:uid="{E469A13C-BF42-490F-B1A9-F3764BCCAD9A}" r="I59" connectionId="0">
    <xmlCellPr id="1" xr6:uid="{5DA7B7E6-834F-4194-9D6B-F63E71CAC3D8}" uniqueName="P1075080">
      <xmlPr mapId="1" xpath="/TFI-IZD-POD/IFP-GFI-IZD-POD_1000374/P1075080" xmlDataType="decimal"/>
    </xmlCellPr>
  </singleXmlCell>
  <singleXmlCell id="129" xr6:uid="{A53485BE-B813-42D5-B418-130AD574B148}" r="H60" connectionId="0">
    <xmlCellPr id="1" xr6:uid="{113D28F7-F126-40A4-9F16-75B8C1A7F7F1}" uniqueName="P1075083">
      <xmlPr mapId="1" xpath="/TFI-IZD-POD/IFP-GFI-IZD-POD_1000374/P1075083" xmlDataType="decimal"/>
    </xmlCellPr>
  </singleXmlCell>
  <singleXmlCell id="130" xr6:uid="{4252FFD1-B731-4E31-80B6-58E4F2A2C8C1}" r="I60" connectionId="0">
    <xmlCellPr id="1" xr6:uid="{67475232-D474-40CF-9577-4B5ECE169674}" uniqueName="P1075085">
      <xmlPr mapId="1" xpath="/TFI-IZD-POD/IFP-GFI-IZD-POD_1000374/P1075085" xmlDataType="decimal"/>
    </xmlCellPr>
  </singleXmlCell>
  <singleXmlCell id="131" xr6:uid="{AD53F70C-CC46-49EC-8B60-A291A8DBDB6F}" r="H61" connectionId="0">
    <xmlCellPr id="1" xr6:uid="{92C8EC27-5D1A-4297-A976-710C28E297BA}" uniqueName="P1075091">
      <xmlPr mapId="1" xpath="/TFI-IZD-POD/IFP-GFI-IZD-POD_1000374/P1075091" xmlDataType="decimal"/>
    </xmlCellPr>
  </singleXmlCell>
  <singleXmlCell id="132" xr6:uid="{23673FC4-D6B6-4D78-9191-E80615D431D9}" r="I61" connectionId="0">
    <xmlCellPr id="1" xr6:uid="{8CBFD4C7-1A23-4F6D-9609-4FE703720528}" uniqueName="P1075093">
      <xmlPr mapId="1" xpath="/TFI-IZD-POD/IFP-GFI-IZD-POD_1000374/P1075093" xmlDataType="decimal"/>
    </xmlCellPr>
  </singleXmlCell>
  <singleXmlCell id="133" xr6:uid="{69EDE0FE-CC71-45B3-87D2-C39519A21E94}" r="H62" connectionId="0">
    <xmlCellPr id="1" xr6:uid="{3C603948-E822-465A-B578-96A77390FD09}" uniqueName="P1075095">
      <xmlPr mapId="1" xpath="/TFI-IZD-POD/IFP-GFI-IZD-POD_1000374/P1075095" xmlDataType="decimal"/>
    </xmlCellPr>
  </singleXmlCell>
  <singleXmlCell id="134" xr6:uid="{070BB1B6-AC0C-491A-ACCE-38EB25756CD8}" r="I62" connectionId="0">
    <xmlCellPr id="1" xr6:uid="{4CCF2809-7314-450B-A989-851B181E0A0C}" uniqueName="P1075097">
      <xmlPr mapId="1" xpath="/TFI-IZD-POD/IFP-GFI-IZD-POD_1000374/P1075097" xmlDataType="decimal"/>
    </xmlCellPr>
  </singleXmlCell>
  <singleXmlCell id="135" xr6:uid="{005081DB-0526-4040-96DB-6936A041F40A}" r="H63" connectionId="0">
    <xmlCellPr id="1" xr6:uid="{6F077B1C-03EE-4C08-BEC7-054628579CFA}" uniqueName="P1075099">
      <xmlPr mapId="1" xpath="/TFI-IZD-POD/IFP-GFI-IZD-POD_1000374/P1075099" xmlDataType="decimal"/>
    </xmlCellPr>
  </singleXmlCell>
  <singleXmlCell id="136" xr6:uid="{F1DC74B5-C24C-44AF-A84F-3DB4D4F40A5C}" r="I63" connectionId="0">
    <xmlCellPr id="1" xr6:uid="{2EF1F431-6443-4675-8B67-1939ACDEBCB4}" uniqueName="P1075100">
      <xmlPr mapId="1" xpath="/TFI-IZD-POD/IFP-GFI-IZD-POD_1000374/P1075100" xmlDataType="decimal"/>
    </xmlCellPr>
  </singleXmlCell>
  <singleXmlCell id="137" xr6:uid="{98278D12-16F0-48B5-87D3-868146F1CD7C}" r="H64" connectionId="0">
    <xmlCellPr id="1" xr6:uid="{B2F2BEB1-2593-4140-B5E8-69FA0DBE5D5B}" uniqueName="P1075101">
      <xmlPr mapId="1" xpath="/TFI-IZD-POD/IFP-GFI-IZD-POD_1000374/P1075101" xmlDataType="decimal"/>
    </xmlCellPr>
  </singleXmlCell>
  <singleXmlCell id="138" xr6:uid="{F4E802DA-88C9-4299-9B93-D6BE86BA5042}" r="I64" connectionId="0">
    <xmlCellPr id="1" xr6:uid="{B1F07792-EE73-4479-BB25-63CDC37B10CA}" uniqueName="P1075102">
      <xmlPr mapId="1" xpath="/TFI-IZD-POD/IFP-GFI-IZD-POD_1000374/P1075102" xmlDataType="decimal"/>
    </xmlCellPr>
  </singleXmlCell>
  <singleXmlCell id="139" xr6:uid="{8ACBBD17-34CE-441E-A289-D2D3A1E3D622}" r="H65" connectionId="0">
    <xmlCellPr id="1" xr6:uid="{39DC46FB-4826-4B91-A7B3-5DDB311E03DD}" uniqueName="P1075103">
      <xmlPr mapId="1" xpath="/TFI-IZD-POD/IFP-GFI-IZD-POD_1000374/P1075103" xmlDataType="decimal"/>
    </xmlCellPr>
  </singleXmlCell>
  <singleXmlCell id="140" xr6:uid="{870BC5A5-2D65-4209-95D0-11C2E6A27337}" r="I65" connectionId="0">
    <xmlCellPr id="1" xr6:uid="{DF7A288C-D68B-46E3-B893-EA439B31AB50}" uniqueName="P1075104">
      <xmlPr mapId="1" xpath="/TFI-IZD-POD/IFP-GFI-IZD-POD_1000374/P1075104" xmlDataType="decimal"/>
    </xmlCellPr>
  </singleXmlCell>
  <singleXmlCell id="141" xr6:uid="{7240E155-7CDE-448C-982B-2A72CEBFEBBE}" r="H66" connectionId="0">
    <xmlCellPr id="1" xr6:uid="{AE775853-84DE-4888-84CF-8B8C9EA95CDF}" uniqueName="P1075105">
      <xmlPr mapId="1" xpath="/TFI-IZD-POD/IFP-GFI-IZD-POD_1000374/P1075105" xmlDataType="decimal"/>
    </xmlCellPr>
  </singleXmlCell>
  <singleXmlCell id="142" xr6:uid="{B9FB5E05-471E-4AB9-A15D-29735CD3A1C2}" r="I66" connectionId="0">
    <xmlCellPr id="1" xr6:uid="{D4FBA4C8-5DF6-4957-93EF-6C5EB4547BEF}" uniqueName="P1075106">
      <xmlPr mapId="1" xpath="/TFI-IZD-POD/IFP-GFI-IZD-POD_1000374/P1075106" xmlDataType="decimal"/>
    </xmlCellPr>
  </singleXmlCell>
  <singleXmlCell id="143" xr6:uid="{D4FC5535-3B51-4BD1-B56B-AD493D98DDC0}" r="H67" connectionId="0">
    <xmlCellPr id="1" xr6:uid="{86A2DE55-37B4-4578-A123-2E83931A5004}" uniqueName="P1075107">
      <xmlPr mapId="1" xpath="/TFI-IZD-POD/IFP-GFI-IZD-POD_1000374/P1075107" xmlDataType="decimal"/>
    </xmlCellPr>
  </singleXmlCell>
  <singleXmlCell id="144" xr6:uid="{1DDE32FA-17EC-4B53-B093-0C6E0AE99395}" r="I67" connectionId="0">
    <xmlCellPr id="1" xr6:uid="{126874FA-9809-4D91-B68D-5D7429DBDBCA}" uniqueName="P1075108">
      <xmlPr mapId="1" xpath="/TFI-IZD-POD/IFP-GFI-IZD-POD_1000374/P1075108" xmlDataType="decimal"/>
    </xmlCellPr>
  </singleXmlCell>
  <singleXmlCell id="145" xr6:uid="{5E54C601-32BF-4791-97AC-D3C2FB9E3FDD}" r="H68" connectionId="0">
    <xmlCellPr id="1" xr6:uid="{51FFBE36-F762-42EC-B0E6-7F4B0B566A82}" uniqueName="P1075109">
      <xmlPr mapId="1" xpath="/TFI-IZD-POD/IFP-GFI-IZD-POD_1000374/P1075109" xmlDataType="decimal"/>
    </xmlCellPr>
  </singleXmlCell>
  <singleXmlCell id="146" xr6:uid="{D75C2E46-0944-47D8-9053-1E27FC13CFBE}" r="I68" connectionId="0">
    <xmlCellPr id="1" xr6:uid="{26968B11-EF6C-47C7-9CA1-BA5A599F23B9}" uniqueName="P1075110">
      <xmlPr mapId="1" xpath="/TFI-IZD-POD/IFP-GFI-IZD-POD_1000374/P1075110" xmlDataType="decimal"/>
    </xmlCellPr>
  </singleXmlCell>
  <singleXmlCell id="147" xr6:uid="{C976204F-7B02-45F0-8E2D-E5561F4118D0}" r="H69" connectionId="0">
    <xmlCellPr id="1" xr6:uid="{A1205839-B5C0-4F3F-91BB-1C32CA0DD85C}" uniqueName="P1075111">
      <xmlPr mapId="1" xpath="/TFI-IZD-POD/IFP-GFI-IZD-POD_1000374/P1075111" xmlDataType="decimal"/>
    </xmlCellPr>
  </singleXmlCell>
  <singleXmlCell id="148" xr6:uid="{0FA46D7D-5B81-498D-A96B-7416612CD361}" r="I69" connectionId="0">
    <xmlCellPr id="1" xr6:uid="{0BB97B0E-8CAC-45B9-84A3-132B7515520D}" uniqueName="P1075112">
      <xmlPr mapId="1" xpath="/TFI-IZD-POD/IFP-GFI-IZD-POD_1000374/P1075112" xmlDataType="decimal"/>
    </xmlCellPr>
  </singleXmlCell>
  <singleXmlCell id="149" xr6:uid="{55F2AAFC-D33A-4D63-862E-92B4FCA3BCF9}" r="H70" connectionId="0">
    <xmlCellPr id="1" xr6:uid="{1E22A8DB-440C-4C5A-9246-FEB08D83B382}" uniqueName="P1075113">
      <xmlPr mapId="1" xpath="/TFI-IZD-POD/IFP-GFI-IZD-POD_1000374/P1075113" xmlDataType="decimal"/>
    </xmlCellPr>
  </singleXmlCell>
  <singleXmlCell id="150" xr6:uid="{316B6BD3-DF8C-46F2-9C6F-1D1C81745D47}" r="I70" connectionId="0">
    <xmlCellPr id="1" xr6:uid="{DB2F21AD-A526-4989-9BD5-EAD5A2DA994A}" uniqueName="P1075114">
      <xmlPr mapId="1" xpath="/TFI-IZD-POD/IFP-GFI-IZD-POD_1000374/P1075114" xmlDataType="decimal"/>
    </xmlCellPr>
  </singleXmlCell>
  <singleXmlCell id="151" xr6:uid="{30B27A50-1506-4C4F-8D9C-BEBE38E3FFB3}" r="H71" connectionId="0">
    <xmlCellPr id="1" xr6:uid="{BE471882-EE22-4D69-B286-689996A6D7F4}" uniqueName="P1075115">
      <xmlPr mapId="1" xpath="/TFI-IZD-POD/IFP-GFI-IZD-POD_1000374/P1075115" xmlDataType="decimal"/>
    </xmlCellPr>
  </singleXmlCell>
  <singleXmlCell id="152" xr6:uid="{6B2365C5-1584-455F-9C40-DADB446CF9E0}" r="I71" connectionId="0">
    <xmlCellPr id="1" xr6:uid="{FDCF9FC1-CF52-4CE7-8703-B3C574869059}" uniqueName="P1075116">
      <xmlPr mapId="1" xpath="/TFI-IZD-POD/IFP-GFI-IZD-POD_1000374/P1075116" xmlDataType="decimal"/>
    </xmlCellPr>
  </singleXmlCell>
  <singleXmlCell id="153" xr6:uid="{1C2F7BF2-3CD8-48B3-AF10-8063E44E582A}" r="H72" connectionId="0">
    <xmlCellPr id="1" xr6:uid="{F0C19390-B0BD-4C6A-825B-886F5B953A5F}" uniqueName="P1075117">
      <xmlPr mapId="1" xpath="/TFI-IZD-POD/IFP-GFI-IZD-POD_1000374/P1075117" xmlDataType="decimal"/>
    </xmlCellPr>
  </singleXmlCell>
  <singleXmlCell id="154" xr6:uid="{778E603C-FBE2-450C-A8A3-A4553DCAEECB}" r="I72" connectionId="0">
    <xmlCellPr id="1" xr6:uid="{D4EF9A35-55BF-4E0D-9A36-4714896B49D5}" uniqueName="P1075118">
      <xmlPr mapId="1" xpath="/TFI-IZD-POD/IFP-GFI-IZD-POD_1000374/P1075118" xmlDataType="decimal"/>
    </xmlCellPr>
  </singleXmlCell>
  <singleXmlCell id="155" xr6:uid="{87BDA1E3-E46E-4D61-8105-D18A1057C40D}" r="H73" connectionId="0">
    <xmlCellPr id="1" xr6:uid="{B2224200-2D2F-433E-99D1-308ABAE82749}" uniqueName="P1075119">
      <xmlPr mapId="1" xpath="/TFI-IZD-POD/IFP-GFI-IZD-POD_1000374/P1075119" xmlDataType="decimal"/>
    </xmlCellPr>
  </singleXmlCell>
  <singleXmlCell id="156" xr6:uid="{05121C1E-503B-4FAF-8B42-62EA666DD8D8}" r="I73" connectionId="0">
    <xmlCellPr id="1" xr6:uid="{FA185DE0-61F8-4363-9ED2-41798E972F36}" uniqueName="P1075120">
      <xmlPr mapId="1" xpath="/TFI-IZD-POD/IFP-GFI-IZD-POD_1000374/P1075120" xmlDataType="decimal"/>
    </xmlCellPr>
  </singleXmlCell>
  <singleXmlCell id="157" xr6:uid="{17AD0976-7672-409B-9457-008D1951DE82}" r="H75" connectionId="0">
    <xmlCellPr id="1" xr6:uid="{1CE29EC2-5F29-406F-8EB8-84596BBC26F7}" uniqueName="P1075121">
      <xmlPr mapId="1" xpath="/TFI-IZD-POD/IFP-GFI-IZD-POD_1000374/P1075121" xmlDataType="decimal"/>
    </xmlCellPr>
  </singleXmlCell>
  <singleXmlCell id="158" xr6:uid="{0BCE21BD-8825-47B7-99DF-EFB11E1F0EC7}" r="I75" connectionId="0">
    <xmlCellPr id="1" xr6:uid="{D99D1A06-F908-474B-97DF-B166E727F745}" uniqueName="P1075229">
      <xmlPr mapId="1" xpath="/TFI-IZD-POD/IFP-GFI-IZD-POD_1000374/P1075229" xmlDataType="decimal"/>
    </xmlCellPr>
  </singleXmlCell>
  <singleXmlCell id="159" xr6:uid="{98BFF651-CFCA-4EF9-A6F0-FACDC9E1122C}" r="H76" connectionId="0">
    <xmlCellPr id="1" xr6:uid="{C970E414-D02A-4A59-A49B-9DF36A2E8630}" uniqueName="P1075230">
      <xmlPr mapId="1" xpath="/TFI-IZD-POD/IFP-GFI-IZD-POD_1000374/P1075230" xmlDataType="decimal"/>
    </xmlCellPr>
  </singleXmlCell>
  <singleXmlCell id="160" xr6:uid="{0FF309AD-2C10-4597-8C77-600EC68E7C6B}" r="I76" connectionId="0">
    <xmlCellPr id="1" xr6:uid="{874F2206-F650-402C-8396-3D02C2173F34}" uniqueName="P1075231">
      <xmlPr mapId="1" xpath="/TFI-IZD-POD/IFP-GFI-IZD-POD_1000374/P1075231" xmlDataType="decimal"/>
    </xmlCellPr>
  </singleXmlCell>
  <singleXmlCell id="161" xr6:uid="{8FFFD608-33A3-4948-944B-55EFC10B755A}" r="H77" connectionId="0">
    <xmlCellPr id="1" xr6:uid="{B3D617A0-B934-4689-97A3-5183A367C33F}" uniqueName="P1075232">
      <xmlPr mapId="1" xpath="/TFI-IZD-POD/IFP-GFI-IZD-POD_1000374/P1075232" xmlDataType="decimal"/>
    </xmlCellPr>
  </singleXmlCell>
  <singleXmlCell id="162" xr6:uid="{5FCE7EA5-20F6-46C0-896E-86F1CE04B12E}" r="I77" connectionId="0">
    <xmlCellPr id="1" xr6:uid="{1A2105ED-A1B6-4CAB-9641-801324B7AA49}" uniqueName="P1075233">
      <xmlPr mapId="1" xpath="/TFI-IZD-POD/IFP-GFI-IZD-POD_1000374/P1075233" xmlDataType="decimal"/>
    </xmlCellPr>
  </singleXmlCell>
  <singleXmlCell id="163" xr6:uid="{7DE87334-6219-4A67-AF70-04AA503CB329}" r="H78" connectionId="0">
    <xmlCellPr id="1" xr6:uid="{59983923-E117-475B-8D26-963126B3BEFD}" uniqueName="P1075234">
      <xmlPr mapId="1" xpath="/TFI-IZD-POD/IFP-GFI-IZD-POD_1000374/P1075234" xmlDataType="decimal"/>
    </xmlCellPr>
  </singleXmlCell>
  <singleXmlCell id="164" xr6:uid="{BD47EB85-F76B-4789-96A0-6F5684120589}" r="I78" connectionId="0">
    <xmlCellPr id="1" xr6:uid="{3FBC8666-978C-4A23-B6FC-97E0D0DFD90F}" uniqueName="P1075235">
      <xmlPr mapId="1" xpath="/TFI-IZD-POD/IFP-GFI-IZD-POD_1000374/P1075235" xmlDataType="decimal"/>
    </xmlCellPr>
  </singleXmlCell>
  <singleXmlCell id="165" xr6:uid="{354A9EEF-546C-4137-9910-1B619AE6823A}" r="H79" connectionId="0">
    <xmlCellPr id="1" xr6:uid="{D735B576-D667-4147-ABF2-64BCEAB4A212}" uniqueName="P1075236">
      <xmlPr mapId="1" xpath="/TFI-IZD-POD/IFP-GFI-IZD-POD_1000374/P1075236" xmlDataType="decimal"/>
    </xmlCellPr>
  </singleXmlCell>
  <singleXmlCell id="166" xr6:uid="{88580F1F-8031-4E95-8EDF-F8E14601F0E1}" r="I79" connectionId="0">
    <xmlCellPr id="1" xr6:uid="{034F4EDB-C106-47E5-907C-2EE91E11D2C1}" uniqueName="P1075237">
      <xmlPr mapId="1" xpath="/TFI-IZD-POD/IFP-GFI-IZD-POD_1000374/P1075237" xmlDataType="decimal"/>
    </xmlCellPr>
  </singleXmlCell>
  <singleXmlCell id="167" xr6:uid="{3AE36C2A-13B7-4173-A744-512B46CA3031}" r="H80" connectionId="0">
    <xmlCellPr id="1" xr6:uid="{F3E7B5B5-6B2D-455A-BB7F-6D8FE0268797}" uniqueName="P1075238">
      <xmlPr mapId="1" xpath="/TFI-IZD-POD/IFP-GFI-IZD-POD_1000374/P1075238" xmlDataType="decimal"/>
    </xmlCellPr>
  </singleXmlCell>
  <singleXmlCell id="168" xr6:uid="{390F3FC7-76B0-4707-8A6A-980932168221}" r="I80" connectionId="0">
    <xmlCellPr id="1" xr6:uid="{BB17B09C-29AE-43F5-8185-4D4D3878C26F}" uniqueName="P1075239">
      <xmlPr mapId="1" xpath="/TFI-IZD-POD/IFP-GFI-IZD-POD_1000374/P1075239" xmlDataType="decimal"/>
    </xmlCellPr>
  </singleXmlCell>
  <singleXmlCell id="169" xr6:uid="{A4BC5CCE-7FB9-4B6F-AE84-1373048927A5}" r="H81" connectionId="0">
    <xmlCellPr id="1" xr6:uid="{3EECB2A5-287B-4CE8-999A-DE794B18C2DC}" uniqueName="P1075240">
      <xmlPr mapId="1" xpath="/TFI-IZD-POD/IFP-GFI-IZD-POD_1000374/P1075240" xmlDataType="decimal"/>
    </xmlCellPr>
  </singleXmlCell>
  <singleXmlCell id="170" xr6:uid="{03341675-B99B-487D-9C8A-A0E586AE6C8B}" r="I81" connectionId="0">
    <xmlCellPr id="1" xr6:uid="{4299A4F2-080E-4F94-B500-8CE950BCC978}" uniqueName="P1075241">
      <xmlPr mapId="1" xpath="/TFI-IZD-POD/IFP-GFI-IZD-POD_1000374/P1075241" xmlDataType="decimal"/>
    </xmlCellPr>
  </singleXmlCell>
  <singleXmlCell id="171" xr6:uid="{CBEA1B52-CAA0-4917-9D56-F7EBCFDBA36B}" r="H82" connectionId="0">
    <xmlCellPr id="1" xr6:uid="{C2140164-9515-445A-B93C-E7E05480B04C}" uniqueName="P1075242">
      <xmlPr mapId="1" xpath="/TFI-IZD-POD/IFP-GFI-IZD-POD_1000374/P1075242" xmlDataType="decimal"/>
    </xmlCellPr>
  </singleXmlCell>
  <singleXmlCell id="174" xr6:uid="{B1676BDA-3E47-4CA2-82DA-175999223EAC}" r="I82" connectionId="0">
    <xmlCellPr id="1" xr6:uid="{FA80473B-C163-44C6-A082-ACE66A1F112C}" uniqueName="P1075243">
      <xmlPr mapId="1" xpath="/TFI-IZD-POD/IFP-GFI-IZD-POD_1000374/P1075243" xmlDataType="decimal"/>
    </xmlCellPr>
  </singleXmlCell>
  <singleXmlCell id="175" xr6:uid="{43AD2342-83C1-4519-BA38-FB10B1BE6242}" r="H83" connectionId="0">
    <xmlCellPr id="1" xr6:uid="{F40F4824-D65E-48DC-A423-D114FF6EE58A}" uniqueName="P1075244">
      <xmlPr mapId="1" xpath="/TFI-IZD-POD/IFP-GFI-IZD-POD_1000374/P1075244" xmlDataType="decimal"/>
    </xmlCellPr>
  </singleXmlCell>
  <singleXmlCell id="176" xr6:uid="{43F094A0-3979-430C-AA85-0C5A25BE56DF}" r="I83" connectionId="0">
    <xmlCellPr id="1" xr6:uid="{BFFE6B82-0A2F-4700-B94E-3C5E50A3CC94}" uniqueName="P1075245">
      <xmlPr mapId="1" xpath="/TFI-IZD-POD/IFP-GFI-IZD-POD_1000374/P1075245" xmlDataType="decimal"/>
    </xmlCellPr>
  </singleXmlCell>
  <singleXmlCell id="177" xr6:uid="{2FBA0930-CD8F-422A-B51F-D8207F07F5B0}" r="H84" connectionId="0">
    <xmlCellPr id="1" xr6:uid="{9D9A8714-1D71-4AA7-AB64-C1CF64603931}" uniqueName="P1075246">
      <xmlPr mapId="1" xpath="/TFI-IZD-POD/IFP-GFI-IZD-POD_1000374/P1075246" xmlDataType="decimal"/>
    </xmlCellPr>
  </singleXmlCell>
  <singleXmlCell id="178" xr6:uid="{765254D2-825A-4EBD-B695-CB866EE7AF2A}" r="I84" connectionId="0">
    <xmlCellPr id="1" xr6:uid="{70FBEDFB-C3D8-471E-AE8C-E85FCF52DAAC}" uniqueName="P1075247">
      <xmlPr mapId="1" xpath="/TFI-IZD-POD/IFP-GFI-IZD-POD_1000374/P1075247" xmlDataType="decimal"/>
    </xmlCellPr>
  </singleXmlCell>
  <singleXmlCell id="179" xr6:uid="{9F34E8AE-AFF5-4FD5-97C5-920A04638987}" r="H85" connectionId="0">
    <xmlCellPr id="1" xr6:uid="{41AF7497-8747-4685-A1BC-1773A1DB1CA7}" uniqueName="P1075248">
      <xmlPr mapId="1" xpath="/TFI-IZD-POD/IFP-GFI-IZD-POD_1000374/P1075248" xmlDataType="decimal"/>
    </xmlCellPr>
  </singleXmlCell>
  <singleXmlCell id="180" xr6:uid="{F6AF4644-72E9-4CCA-A792-5A9304DBE06B}" r="I85" connectionId="0">
    <xmlCellPr id="1" xr6:uid="{AD851F55-16EB-4A6F-A5E2-E538C9C14F4C}" uniqueName="P1075249">
      <xmlPr mapId="1" xpath="/TFI-IZD-POD/IFP-GFI-IZD-POD_1000374/P1075249" xmlDataType="decimal"/>
    </xmlCellPr>
  </singleXmlCell>
  <singleXmlCell id="181" xr6:uid="{5115F611-5F9C-4D87-BF8D-BD5CF226F574}" r="H86" connectionId="0">
    <xmlCellPr id="1" xr6:uid="{9D945794-1CC7-4E4E-89CF-B70C341F40BA}" uniqueName="P1075250">
      <xmlPr mapId="1" xpath="/TFI-IZD-POD/IFP-GFI-IZD-POD_1000374/P1075250" xmlDataType="decimal"/>
    </xmlCellPr>
  </singleXmlCell>
  <singleXmlCell id="182" xr6:uid="{A19FB5F8-8E85-4DD3-9147-92835A642A45}" r="I86" connectionId="0">
    <xmlCellPr id="1" xr6:uid="{2687E36A-ACBC-484E-BECA-B63A7DA7151F}" uniqueName="P1075251">
      <xmlPr mapId="1" xpath="/TFI-IZD-POD/IFP-GFI-IZD-POD_1000374/P1075251" xmlDataType="decimal"/>
    </xmlCellPr>
  </singleXmlCell>
  <singleXmlCell id="183" xr6:uid="{586C7D69-137C-43DD-B5DC-2B9D09E1BEC0}" r="H87" connectionId="0">
    <xmlCellPr id="1" xr6:uid="{B297C2E1-2727-44AD-8D90-38C04E0C4A1B}" uniqueName="P1075252">
      <xmlPr mapId="1" xpath="/TFI-IZD-POD/IFP-GFI-IZD-POD_1000374/P1075252" xmlDataType="decimal"/>
    </xmlCellPr>
  </singleXmlCell>
  <singleXmlCell id="184" xr6:uid="{A149BDC3-8F7E-4494-AD92-04E94B5E0687}" r="I87" connectionId="0">
    <xmlCellPr id="1" xr6:uid="{A400C4E5-DAD2-4D90-9596-C2DE18413022}" uniqueName="P1075253">
      <xmlPr mapId="1" xpath="/TFI-IZD-POD/IFP-GFI-IZD-POD_1000374/P1075253" xmlDataType="decimal"/>
    </xmlCellPr>
  </singleXmlCell>
  <singleXmlCell id="185" xr6:uid="{77D8D64C-B165-4C06-9466-FBA8B739BD2D}" r="H88" connectionId="0">
    <xmlCellPr id="1" xr6:uid="{883E1707-2BA0-4EF2-BC91-C2A724664A6C}" uniqueName="P1075254">
      <xmlPr mapId="1" xpath="/TFI-IZD-POD/IFP-GFI-IZD-POD_1000374/P1075254" xmlDataType="decimal"/>
    </xmlCellPr>
  </singleXmlCell>
  <singleXmlCell id="186" xr6:uid="{1BB2E80C-4D64-4570-8BBD-9CDACDB12616}" r="I88" connectionId="0">
    <xmlCellPr id="1" xr6:uid="{3F8D379D-E4DE-4C37-9E78-3670482D57B9}" uniqueName="P1075255">
      <xmlPr mapId="1" xpath="/TFI-IZD-POD/IFP-GFI-IZD-POD_1000374/P1075255" xmlDataType="decimal"/>
    </xmlCellPr>
  </singleXmlCell>
  <singleXmlCell id="187" xr6:uid="{7E21D9FA-F304-45B4-8A24-A9E0202A0E65}" r="H89" connectionId="0">
    <xmlCellPr id="1" xr6:uid="{F93AFECD-238D-4435-927B-6CD8F32025D0}" uniqueName="P1075256">
      <xmlPr mapId="1" xpath="/TFI-IZD-POD/IFP-GFI-IZD-POD_1000374/P1075256" xmlDataType="decimal"/>
    </xmlCellPr>
  </singleXmlCell>
  <singleXmlCell id="188" xr6:uid="{BDE758D3-E3BC-46AA-B471-5382BC5B0E98}" r="I89" connectionId="0">
    <xmlCellPr id="1" xr6:uid="{C64F1FB5-AA85-43D4-AC9F-538A97F830D3}" uniqueName="P1075257">
      <xmlPr mapId="1" xpath="/TFI-IZD-POD/IFP-GFI-IZD-POD_1000374/P1075257" xmlDataType="decimal"/>
    </xmlCellPr>
  </singleXmlCell>
  <singleXmlCell id="189" xr6:uid="{D63D272D-1F3A-46F9-A6B6-EA29E08A536A}" r="H90" connectionId="0">
    <xmlCellPr id="1" xr6:uid="{4179E3DF-8A49-4400-92B8-7D6B2549041A}" uniqueName="P1075258">
      <xmlPr mapId="1" xpath="/TFI-IZD-POD/IFP-GFI-IZD-POD_1000374/P1075258" xmlDataType="decimal"/>
    </xmlCellPr>
  </singleXmlCell>
  <singleXmlCell id="190" xr6:uid="{71988B20-D788-4D6E-8624-A02B647CBC4E}" r="I90" connectionId="0">
    <xmlCellPr id="1" xr6:uid="{760E5977-4050-4605-9C24-927D7B8FC538}" uniqueName="P1075259">
      <xmlPr mapId="1" xpath="/TFI-IZD-POD/IFP-GFI-IZD-POD_1000374/P1075259" xmlDataType="decimal"/>
    </xmlCellPr>
  </singleXmlCell>
  <singleXmlCell id="191" xr6:uid="{69B91E42-A550-4A2D-B787-3F2D903B6E15}" r="H91" connectionId="0">
    <xmlCellPr id="1" xr6:uid="{793C685D-C168-4F77-BCE1-4C203E4A501C}" uniqueName="P1075260">
      <xmlPr mapId="1" xpath="/TFI-IZD-POD/IFP-GFI-IZD-POD_1000374/P1075260" xmlDataType="decimal"/>
    </xmlCellPr>
  </singleXmlCell>
  <singleXmlCell id="192" xr6:uid="{D7469A6C-AA25-447E-A3C5-3DB18880555A}" r="I91" connectionId="0">
    <xmlCellPr id="1" xr6:uid="{6F541F0E-403E-43B2-B9BE-BCE14A1EECA8}" uniqueName="P1075261">
      <xmlPr mapId="1" xpath="/TFI-IZD-POD/IFP-GFI-IZD-POD_1000374/P1075261" xmlDataType="decimal"/>
    </xmlCellPr>
  </singleXmlCell>
  <singleXmlCell id="193" xr6:uid="{33F243FD-0E2A-47C0-A58D-1D91F4322B73}" r="H92" connectionId="0">
    <xmlCellPr id="1" xr6:uid="{1C2F16A2-71E9-40E5-ADE7-7117EBB77890}" uniqueName="P1075262">
      <xmlPr mapId="1" xpath="/TFI-IZD-POD/IFP-GFI-IZD-POD_1000374/P1075262" xmlDataType="decimal"/>
    </xmlCellPr>
  </singleXmlCell>
  <singleXmlCell id="194" xr6:uid="{F81001C7-AB30-4FC2-904E-337BFE2A2534}" r="I92" connectionId="0">
    <xmlCellPr id="1" xr6:uid="{BE5083E5-AACF-43B8-9E15-0B9708F3304C}" uniqueName="P1075263">
      <xmlPr mapId="1" xpath="/TFI-IZD-POD/IFP-GFI-IZD-POD_1000374/P1075263" xmlDataType="decimal"/>
    </xmlCellPr>
  </singleXmlCell>
  <singleXmlCell id="195" xr6:uid="{951A5849-D310-4F2F-B4BA-0F0B3A6F85DF}" r="H93" connectionId="0">
    <xmlCellPr id="1" xr6:uid="{BE578E2D-E99D-4ABE-9B9A-A5F7A6FFA775}" uniqueName="P1075264">
      <xmlPr mapId="1" xpath="/TFI-IZD-POD/IFP-GFI-IZD-POD_1000374/P1075264" xmlDataType="decimal"/>
    </xmlCellPr>
  </singleXmlCell>
  <singleXmlCell id="196" xr6:uid="{39B50BC7-1A07-467E-8146-6ABEE1FDB751}" r="I93" connectionId="0">
    <xmlCellPr id="1" xr6:uid="{69ACEF9D-D7EE-4D07-8B07-6E93650FFD79}" uniqueName="P1075265">
      <xmlPr mapId="1" xpath="/TFI-IZD-POD/IFP-GFI-IZD-POD_1000374/P1075265" xmlDataType="decimal"/>
    </xmlCellPr>
  </singleXmlCell>
  <singleXmlCell id="197" xr6:uid="{BE9ADDA7-F875-4980-AF6E-9D40B20D38CD}" r="H94" connectionId="0">
    <xmlCellPr id="1" xr6:uid="{8D744A4B-DE6A-4DAE-B02D-7B66B5EC62A6}" uniqueName="P1075266">
      <xmlPr mapId="1" xpath="/TFI-IZD-POD/IFP-GFI-IZD-POD_1000374/P1075266" xmlDataType="decimal"/>
    </xmlCellPr>
  </singleXmlCell>
  <singleXmlCell id="198" xr6:uid="{D1051515-0696-49CF-992C-AC83F1ED331A}" r="I94" connectionId="0">
    <xmlCellPr id="1" xr6:uid="{D74ABBAA-94F3-4734-8C9C-0E22E4663EDD}" uniqueName="P1075267">
      <xmlPr mapId="1" xpath="/TFI-IZD-POD/IFP-GFI-IZD-POD_1000374/P1075267" xmlDataType="decimal"/>
    </xmlCellPr>
  </singleXmlCell>
  <singleXmlCell id="199" xr6:uid="{44A9FB79-8CC5-46D8-BF65-2830B0E1D66C}" r="H95" connectionId="0">
    <xmlCellPr id="1" xr6:uid="{8A7E0E5A-6716-4AC4-82A4-95988E4CB17A}" uniqueName="P1075268">
      <xmlPr mapId="1" xpath="/TFI-IZD-POD/IFP-GFI-IZD-POD_1000374/P1075268" xmlDataType="decimal"/>
    </xmlCellPr>
  </singleXmlCell>
  <singleXmlCell id="200" xr6:uid="{E86CA8D9-F4C5-4D1A-A26F-80942E459117}" r="I95" connectionId="0">
    <xmlCellPr id="1" xr6:uid="{2C2D5E76-26C8-4748-9397-585B3D16F01A}" uniqueName="P1075269">
      <xmlPr mapId="1" xpath="/TFI-IZD-POD/IFP-GFI-IZD-POD_1000374/P1075269" xmlDataType="decimal"/>
    </xmlCellPr>
  </singleXmlCell>
  <singleXmlCell id="201" xr6:uid="{2209C376-34D0-430C-AEAB-759C66ADDE18}" r="H96" connectionId="0">
    <xmlCellPr id="1" xr6:uid="{A87DCFD9-F804-4710-85C8-113123CA53B6}" uniqueName="P1075270">
      <xmlPr mapId="1" xpath="/TFI-IZD-POD/IFP-GFI-IZD-POD_1000374/P1075270" xmlDataType="decimal"/>
    </xmlCellPr>
  </singleXmlCell>
  <singleXmlCell id="202" xr6:uid="{FEBD5538-FBE9-4D1B-B0B9-6EF1897FFC3B}" r="I96" connectionId="0">
    <xmlCellPr id="1" xr6:uid="{61A61FC0-1AB5-49A5-8D56-D93894BE195C}" uniqueName="P1075271">
      <xmlPr mapId="1" xpath="/TFI-IZD-POD/IFP-GFI-IZD-POD_1000374/P1075271" xmlDataType="decimal"/>
    </xmlCellPr>
  </singleXmlCell>
  <singleXmlCell id="203" xr6:uid="{571D158A-90CF-432B-9A26-4F82BB3782BB}" r="H97" connectionId="0">
    <xmlCellPr id="1" xr6:uid="{25C70928-FA70-4137-8C12-0E4831BBFC35}" uniqueName="P1075272">
      <xmlPr mapId="1" xpath="/TFI-IZD-POD/IFP-GFI-IZD-POD_1000374/P1075272" xmlDataType="decimal"/>
    </xmlCellPr>
  </singleXmlCell>
  <singleXmlCell id="204" xr6:uid="{44810866-BB73-4124-80DB-4CF83A0CF5B9}" r="I97" connectionId="0">
    <xmlCellPr id="1" xr6:uid="{1092BD76-627F-439A-B7CB-B66178B8AD41}" uniqueName="P1075273">
      <xmlPr mapId="1" xpath="/TFI-IZD-POD/IFP-GFI-IZD-POD_1000374/P1075273" xmlDataType="decimal"/>
    </xmlCellPr>
  </singleXmlCell>
  <singleXmlCell id="205" xr6:uid="{ACA1B9E6-575C-44EE-8C29-9D26DBB46091}" r="H98" connectionId="0">
    <xmlCellPr id="1" xr6:uid="{AECBECAE-77E5-4934-A567-B639712E50DC}" uniqueName="P1075274">
      <xmlPr mapId="1" xpath="/TFI-IZD-POD/IFP-GFI-IZD-POD_1000374/P1075274" xmlDataType="decimal"/>
    </xmlCellPr>
  </singleXmlCell>
  <singleXmlCell id="206" xr6:uid="{334FF7FE-2559-4004-BC0D-2BD1D4F6F5D8}" r="I98" connectionId="0">
    <xmlCellPr id="1" xr6:uid="{ED6300B3-24C9-47FB-BB45-40BC08C1F49F}" uniqueName="P1075275">
      <xmlPr mapId="1" xpath="/TFI-IZD-POD/IFP-GFI-IZD-POD_1000374/P1075275" xmlDataType="decimal"/>
    </xmlCellPr>
  </singleXmlCell>
  <singleXmlCell id="207" xr6:uid="{3FE164C6-9D59-410C-AAF1-3DFF6D7C16F0}" r="H99" connectionId="0">
    <xmlCellPr id="1" xr6:uid="{24A2B7EC-E885-4B29-926A-F7E8A526249C}" uniqueName="P1075276">
      <xmlPr mapId="1" xpath="/TFI-IZD-POD/IFP-GFI-IZD-POD_1000374/P1075276" xmlDataType="decimal"/>
    </xmlCellPr>
  </singleXmlCell>
  <singleXmlCell id="208" xr6:uid="{EAD25661-ACF9-459C-8F3D-C40F4C2C3BA5}" r="I99" connectionId="0">
    <xmlCellPr id="1" xr6:uid="{8F677E1E-B65D-46D1-AE3F-1F81811ACF43}" uniqueName="P1075277">
      <xmlPr mapId="1" xpath="/TFI-IZD-POD/IFP-GFI-IZD-POD_1000374/P1075277" xmlDataType="decimal"/>
    </xmlCellPr>
  </singleXmlCell>
  <singleXmlCell id="209" xr6:uid="{50DE5836-C6A2-4DD1-A9ED-82EC19D245A1}" r="H100" connectionId="0">
    <xmlCellPr id="1" xr6:uid="{FD9ECAE5-9532-4BC9-A67E-700AEEF7B1EF}" uniqueName="P1075278">
      <xmlPr mapId="1" xpath="/TFI-IZD-POD/IFP-GFI-IZD-POD_1000374/P1075278" xmlDataType="decimal"/>
    </xmlCellPr>
  </singleXmlCell>
  <singleXmlCell id="210" xr6:uid="{57D7F25B-3ECC-4A31-BC95-03C4FA8EBDAB}" r="I100" connectionId="0">
    <xmlCellPr id="1" xr6:uid="{FCD8521F-C69E-4AFE-90B2-89D681218003}" uniqueName="P1075279">
      <xmlPr mapId="1" xpath="/TFI-IZD-POD/IFP-GFI-IZD-POD_1000374/P1075279" xmlDataType="decimal"/>
    </xmlCellPr>
  </singleXmlCell>
  <singleXmlCell id="211" xr6:uid="{293B5181-0A4B-4F64-8708-43813DFE01C3}" r="H101" connectionId="0">
    <xmlCellPr id="1" xr6:uid="{EE1C6187-3289-47E2-BC03-0887D183F92E}" uniqueName="P1075280">
      <xmlPr mapId="1" xpath="/TFI-IZD-POD/IFP-GFI-IZD-POD_1000374/P1075280" xmlDataType="decimal"/>
    </xmlCellPr>
  </singleXmlCell>
  <singleXmlCell id="212" xr6:uid="{8F97A782-C20F-4ED9-8A8C-C86F3D0BD6D5}" r="I101" connectionId="0">
    <xmlCellPr id="1" xr6:uid="{F0FD4FDA-7C55-40FF-9119-7ED307DACBB0}" uniqueName="P1075281">
      <xmlPr mapId="1" xpath="/TFI-IZD-POD/IFP-GFI-IZD-POD_1000374/P1075281" xmlDataType="decimal"/>
    </xmlCellPr>
  </singleXmlCell>
  <singleXmlCell id="213" xr6:uid="{B0E59FEA-2AE6-42D3-8AB8-502E46275D05}" r="H102" connectionId="0">
    <xmlCellPr id="1" xr6:uid="{5E03675C-F4AE-47CC-8638-4EBAF282535E}" uniqueName="P1075282">
      <xmlPr mapId="1" xpath="/TFI-IZD-POD/IFP-GFI-IZD-POD_1000374/P1075282" xmlDataType="decimal"/>
    </xmlCellPr>
  </singleXmlCell>
  <singleXmlCell id="214" xr6:uid="{72E97E7C-5502-4EEC-9594-3E1F55AD50A0}" r="I102" connectionId="0">
    <xmlCellPr id="1" xr6:uid="{B44B1F83-1669-46B9-A1A5-04F654B77B5D}" uniqueName="P1075283">
      <xmlPr mapId="1" xpath="/TFI-IZD-POD/IFP-GFI-IZD-POD_1000374/P1075283" xmlDataType="decimal"/>
    </xmlCellPr>
  </singleXmlCell>
  <singleXmlCell id="215" xr6:uid="{48ABB510-D6ED-4471-BDFE-DC19EB8B0991}" r="H103" connectionId="0">
    <xmlCellPr id="1" xr6:uid="{138440C7-3DA4-47AB-AB5D-4D688597D33E}" uniqueName="P1075284">
      <xmlPr mapId="1" xpath="/TFI-IZD-POD/IFP-GFI-IZD-POD_1000374/P1075284" xmlDataType="decimal"/>
    </xmlCellPr>
  </singleXmlCell>
  <singleXmlCell id="216" xr6:uid="{63EFAE55-D616-4BCE-B24B-BAEC32178AA5}" r="I103" connectionId="0">
    <xmlCellPr id="1" xr6:uid="{E6D790CB-F4FE-4056-B6E4-803F7D709383}" uniqueName="P1075285">
      <xmlPr mapId="1" xpath="/TFI-IZD-POD/IFP-GFI-IZD-POD_1000374/P1075285" xmlDataType="decimal"/>
    </xmlCellPr>
  </singleXmlCell>
  <singleXmlCell id="217" xr6:uid="{46E61C3E-C1B1-4A0B-885A-6CDF860EEDE8}" r="H104" connectionId="0">
    <xmlCellPr id="1" xr6:uid="{9A626E71-C400-4560-85AF-53DFB292CB8E}" uniqueName="P1075286">
      <xmlPr mapId="1" xpath="/TFI-IZD-POD/IFP-GFI-IZD-POD_1000374/P1075286" xmlDataType="decimal"/>
    </xmlCellPr>
  </singleXmlCell>
  <singleXmlCell id="218" xr6:uid="{13756C10-9D69-4BED-B3B6-4DC071C9D1A9}" r="I104" connectionId="0">
    <xmlCellPr id="1" xr6:uid="{64F20859-6E5F-427D-9919-996D237EA19F}" uniqueName="P1075287">
      <xmlPr mapId="1" xpath="/TFI-IZD-POD/IFP-GFI-IZD-POD_1000374/P1075287" xmlDataType="decimal"/>
    </xmlCellPr>
  </singleXmlCell>
  <singleXmlCell id="219" xr6:uid="{13F9CD06-F376-42AC-9C45-D7F3A8B1127C}" r="H105" connectionId="0">
    <xmlCellPr id="1" xr6:uid="{16D856A5-B7D6-4585-9017-B2AE56F88AFA}" uniqueName="P1075288">
      <xmlPr mapId="1" xpath="/TFI-IZD-POD/IFP-GFI-IZD-POD_1000374/P1075288" xmlDataType="decimal"/>
    </xmlCellPr>
  </singleXmlCell>
  <singleXmlCell id="220" xr6:uid="{D40D7567-DC60-48FD-B752-3A2C39F616F4}" r="I105" connectionId="0">
    <xmlCellPr id="1" xr6:uid="{F1DFC86C-A15A-416C-B370-C84AAC1903B0}" uniqueName="P1075289">
      <xmlPr mapId="1" xpath="/TFI-IZD-POD/IFP-GFI-IZD-POD_1000374/P1075289" xmlDataType="decimal"/>
    </xmlCellPr>
  </singleXmlCell>
  <singleXmlCell id="221" xr6:uid="{51AC7E3C-AF91-4398-ACB6-14A4443BA705}" r="H106" connectionId="0">
    <xmlCellPr id="1" xr6:uid="{0B8C7D15-FCB1-4BA5-901C-B09812547FD8}" uniqueName="P1075290">
      <xmlPr mapId="1" xpath="/TFI-IZD-POD/IFP-GFI-IZD-POD_1000374/P1075290" xmlDataType="decimal"/>
    </xmlCellPr>
  </singleXmlCell>
  <singleXmlCell id="222" xr6:uid="{BCBB8882-24F2-4F91-BCE3-7142B5F51545}" r="I106" connectionId="0">
    <xmlCellPr id="1" xr6:uid="{B481778E-76A0-4CEB-8975-3EFC598BD66A}" uniqueName="P1075291">
      <xmlPr mapId="1" xpath="/TFI-IZD-POD/IFP-GFI-IZD-POD_1000374/P1075291" xmlDataType="decimal"/>
    </xmlCellPr>
  </singleXmlCell>
  <singleXmlCell id="223" xr6:uid="{DD29E8E5-FCB6-4017-B00A-1C18149059CC}" r="H107" connectionId="0">
    <xmlCellPr id="1" xr6:uid="{00A3A38B-1DF0-41C0-BCF8-F0BAA56FC3F2}" uniqueName="P1075292">
      <xmlPr mapId="1" xpath="/TFI-IZD-POD/IFP-GFI-IZD-POD_1000374/P1075292" xmlDataType="decimal"/>
    </xmlCellPr>
  </singleXmlCell>
  <singleXmlCell id="224" xr6:uid="{19E4B3D3-9A2C-4A1E-BAA9-2D1E6FAF26F1}" r="I107" connectionId="0">
    <xmlCellPr id="1" xr6:uid="{546EA546-2113-4365-99D3-14102C14D2E9}" uniqueName="P1075293">
      <xmlPr mapId="1" xpath="/TFI-IZD-POD/IFP-GFI-IZD-POD_1000374/P1075293" xmlDataType="decimal"/>
    </xmlCellPr>
  </singleXmlCell>
  <singleXmlCell id="225" xr6:uid="{1F7C9B11-0CC5-4341-8251-4626F1F86A73}" r="H108" connectionId="0">
    <xmlCellPr id="1" xr6:uid="{0023B376-BAC0-4E36-A816-78C1E1B5E0C0}" uniqueName="P1075294">
      <xmlPr mapId="1" xpath="/TFI-IZD-POD/IFP-GFI-IZD-POD_1000374/P1075294" xmlDataType="decimal"/>
    </xmlCellPr>
  </singleXmlCell>
  <singleXmlCell id="226" xr6:uid="{1072CC8B-994B-4160-8953-EA5789237BDF}" r="I108" connectionId="0">
    <xmlCellPr id="1" xr6:uid="{6F4E2835-61E2-43A5-A764-46B2B106CF21}" uniqueName="P1075295">
      <xmlPr mapId="1" xpath="/TFI-IZD-POD/IFP-GFI-IZD-POD_1000374/P1075295" xmlDataType="decimal"/>
    </xmlCellPr>
  </singleXmlCell>
  <singleXmlCell id="227" xr6:uid="{5ED11608-2B1F-4E5C-8905-74FDD38EEE08}" r="H109" connectionId="0">
    <xmlCellPr id="1" xr6:uid="{5F5B5D1B-67A1-482A-8891-978F3E00138B}" uniqueName="P1075296">
      <xmlPr mapId="1" xpath="/TFI-IZD-POD/IFP-GFI-IZD-POD_1000374/P1075296" xmlDataType="decimal"/>
    </xmlCellPr>
  </singleXmlCell>
  <singleXmlCell id="228" xr6:uid="{0CA038D9-16B0-43B6-9981-43B461D03E65}" r="I109" connectionId="0">
    <xmlCellPr id="1" xr6:uid="{340DEC1F-632D-4634-BCE6-80E057C6F75F}" uniqueName="P1075297">
      <xmlPr mapId="1" xpath="/TFI-IZD-POD/IFP-GFI-IZD-POD_1000374/P1075297" xmlDataType="decimal"/>
    </xmlCellPr>
  </singleXmlCell>
  <singleXmlCell id="229" xr6:uid="{A018DDAE-E37E-448B-8857-2B0984D4F0D0}" r="H110" connectionId="0">
    <xmlCellPr id="1" xr6:uid="{3BBD07F2-E603-4770-A514-947A483818BB}" uniqueName="P1075298">
      <xmlPr mapId="1" xpath="/TFI-IZD-POD/IFP-GFI-IZD-POD_1000374/P1075298" xmlDataType="decimal"/>
    </xmlCellPr>
  </singleXmlCell>
  <singleXmlCell id="230" xr6:uid="{249195E2-AB36-4EDB-ACA1-DFA3477568AE}" r="I110" connectionId="0">
    <xmlCellPr id="1" xr6:uid="{A4544D43-F4F5-431E-A6EA-9767A65E66AD}" uniqueName="P1075299">
      <xmlPr mapId="1" xpath="/TFI-IZD-POD/IFP-GFI-IZD-POD_1000374/P1075299" xmlDataType="decimal"/>
    </xmlCellPr>
  </singleXmlCell>
  <singleXmlCell id="231" xr6:uid="{A2D4E036-563F-45A9-B80D-CB9C640FCE2B}" r="H111" connectionId="0">
    <xmlCellPr id="1" xr6:uid="{8F165FD7-B428-4D3A-9254-B4AE752E2127}" uniqueName="P1075300">
      <xmlPr mapId="1" xpath="/TFI-IZD-POD/IFP-GFI-IZD-POD_1000374/P1075300" xmlDataType="decimal"/>
    </xmlCellPr>
  </singleXmlCell>
  <singleXmlCell id="232" xr6:uid="{D5274879-952D-4197-B7D7-FDC487F47AEE}" r="I111" connectionId="0">
    <xmlCellPr id="1" xr6:uid="{B4772B32-3594-44F4-A082-1876E487AEB4}" uniqueName="P1075301">
      <xmlPr mapId="1" xpath="/TFI-IZD-POD/IFP-GFI-IZD-POD_1000374/P1075301" xmlDataType="decimal"/>
    </xmlCellPr>
  </singleXmlCell>
  <singleXmlCell id="233" xr6:uid="{F5D34124-682A-4759-BBBD-087C81AAEBA0}" r="H112" connectionId="0">
    <xmlCellPr id="1" xr6:uid="{283970C5-ADCE-4E1A-9CD1-C8A1F6177DCF}" uniqueName="P1075302">
      <xmlPr mapId="1" xpath="/TFI-IZD-POD/IFP-GFI-IZD-POD_1000374/P1075302" xmlDataType="decimal"/>
    </xmlCellPr>
  </singleXmlCell>
  <singleXmlCell id="234" xr6:uid="{6EADED0F-E5F3-47E4-B704-7F1314A501CF}" r="I112" connectionId="0">
    <xmlCellPr id="1" xr6:uid="{2C0C724F-67DF-4963-B3E6-B372641C5E82}" uniqueName="P1075303">
      <xmlPr mapId="1" xpath="/TFI-IZD-POD/IFP-GFI-IZD-POD_1000374/P1075303" xmlDataType="decimal"/>
    </xmlCellPr>
  </singleXmlCell>
  <singleXmlCell id="235" xr6:uid="{6F7729EA-31FD-4DE0-AC13-49584D45E06D}" r="H113" connectionId="0">
    <xmlCellPr id="1" xr6:uid="{EC45DA19-F45C-4F29-87F8-37FB85891708}" uniqueName="P1075304">
      <xmlPr mapId="1" xpath="/TFI-IZD-POD/IFP-GFI-IZD-POD_1000374/P1075304" xmlDataType="decimal"/>
    </xmlCellPr>
  </singleXmlCell>
  <singleXmlCell id="236" xr6:uid="{0DFF606C-4321-4630-880A-6CF4A520CB14}" r="I113" connectionId="0">
    <xmlCellPr id="1" xr6:uid="{6012FC21-A4C8-4479-95C7-612B4A54A569}" uniqueName="P1075305">
      <xmlPr mapId="1" xpath="/TFI-IZD-POD/IFP-GFI-IZD-POD_1000374/P1075305" xmlDataType="decimal"/>
    </xmlCellPr>
  </singleXmlCell>
  <singleXmlCell id="237" xr6:uid="{521455F1-6485-44A5-8465-E2EBAAD24672}" r="H114" connectionId="0">
    <xmlCellPr id="1" xr6:uid="{02A87929-062C-47AC-9B4C-DE0032A30555}" uniqueName="P1075306">
      <xmlPr mapId="1" xpath="/TFI-IZD-POD/IFP-GFI-IZD-POD_1000374/P1075306" xmlDataType="decimal"/>
    </xmlCellPr>
  </singleXmlCell>
  <singleXmlCell id="238" xr6:uid="{8D341EBE-7174-4347-825B-AA13F9607B51}" r="I114" connectionId="0">
    <xmlCellPr id="1" xr6:uid="{65196261-5ABC-4B01-9F22-6715DBB04A58}" uniqueName="P1075307">
      <xmlPr mapId="1" xpath="/TFI-IZD-POD/IFP-GFI-IZD-POD_1000374/P1075307" xmlDataType="decimal"/>
    </xmlCellPr>
  </singleXmlCell>
  <singleXmlCell id="239" xr6:uid="{9F2B86A9-60F6-467E-8CD0-3CAE003081EF}" r="H115" connectionId="0">
    <xmlCellPr id="1" xr6:uid="{2D2B31C8-283E-44DC-BF5F-A38B8EE995DF}" uniqueName="P1075308">
      <xmlPr mapId="1" xpath="/TFI-IZD-POD/IFP-GFI-IZD-POD_1000374/P1075308" xmlDataType="decimal"/>
    </xmlCellPr>
  </singleXmlCell>
  <singleXmlCell id="240" xr6:uid="{8CFC3854-2ECD-4C2B-BB69-A36542671B1B}" r="I115" connectionId="0">
    <xmlCellPr id="1" xr6:uid="{15048EF8-8046-4A81-8864-D20EB7D1708A}" uniqueName="P1075309">
      <xmlPr mapId="1" xpath="/TFI-IZD-POD/IFP-GFI-IZD-POD_1000374/P1075309" xmlDataType="decimal"/>
    </xmlCellPr>
  </singleXmlCell>
  <singleXmlCell id="241" xr6:uid="{536B52D7-AF43-4265-B252-34D65DFB1279}" r="H116" connectionId="0">
    <xmlCellPr id="1" xr6:uid="{9EEB810F-4A42-47A9-81E5-1A6A913BB30C}" uniqueName="P1075310">
      <xmlPr mapId="1" xpath="/TFI-IZD-POD/IFP-GFI-IZD-POD_1000374/P1075310" xmlDataType="decimal"/>
    </xmlCellPr>
  </singleXmlCell>
  <singleXmlCell id="242" xr6:uid="{7ADC33DF-C06C-40A8-B521-E673DD9BB859}" r="I116" connectionId="0">
    <xmlCellPr id="1" xr6:uid="{4B91B6E4-2533-4044-88B8-ACCF0364F732}" uniqueName="P1075311">
      <xmlPr mapId="1" xpath="/TFI-IZD-POD/IFP-GFI-IZD-POD_1000374/P1075311" xmlDataType="decimal"/>
    </xmlCellPr>
  </singleXmlCell>
  <singleXmlCell id="243" xr6:uid="{E2AB23E1-3150-4D6A-88C7-F3C25C1E6D6E}" r="H117" connectionId="0">
    <xmlCellPr id="1" xr6:uid="{FE1AE014-0F36-45CB-83C7-FD5705ED07EE}" uniqueName="P1075312">
      <xmlPr mapId="1" xpath="/TFI-IZD-POD/IFP-GFI-IZD-POD_1000374/P1075312" xmlDataType="decimal"/>
    </xmlCellPr>
  </singleXmlCell>
  <singleXmlCell id="244" xr6:uid="{06133442-3B9F-49A1-B4C2-B57541E3C9A2}" r="I117" connectionId="0">
    <xmlCellPr id="1" xr6:uid="{DEAB35F0-16A8-452B-B865-EA154F5D8AEE}" uniqueName="P1075313">
      <xmlPr mapId="1" xpath="/TFI-IZD-POD/IFP-GFI-IZD-POD_1000374/P1075313" xmlDataType="decimal"/>
    </xmlCellPr>
  </singleXmlCell>
  <singleXmlCell id="245" xr6:uid="{4A2DCBB4-CA10-4EFE-8532-6EF9A75196C0}" r="H118" connectionId="0">
    <xmlCellPr id="1" xr6:uid="{08C5225C-EF2E-42DF-A006-EA6816F25A5B}" uniqueName="P1075314">
      <xmlPr mapId="1" xpath="/TFI-IZD-POD/IFP-GFI-IZD-POD_1000374/P1075314" xmlDataType="decimal"/>
    </xmlCellPr>
  </singleXmlCell>
  <singleXmlCell id="246" xr6:uid="{44BBEEC0-7E0A-4886-941E-ECDB15B815CC}" r="I118" connectionId="0">
    <xmlCellPr id="1" xr6:uid="{B4DE6D4D-CE4C-4C76-A462-858BAD11124A}" uniqueName="P1075315">
      <xmlPr mapId="1" xpath="/TFI-IZD-POD/IFP-GFI-IZD-POD_1000374/P1075315" xmlDataType="decimal"/>
    </xmlCellPr>
  </singleXmlCell>
  <singleXmlCell id="247" xr6:uid="{B2524AAF-09E0-47D3-B971-76A20264A81F}" r="H119" connectionId="0">
    <xmlCellPr id="1" xr6:uid="{46F9BB01-3427-42C3-BBB7-63D56FF2E7BB}" uniqueName="P1075316">
      <xmlPr mapId="1" xpath="/TFI-IZD-POD/IFP-GFI-IZD-POD_1000374/P1075316" xmlDataType="decimal"/>
    </xmlCellPr>
  </singleXmlCell>
  <singleXmlCell id="248" xr6:uid="{3DA0ABEF-153A-46AA-9971-74581627963B}" r="I119" connectionId="0">
    <xmlCellPr id="1" xr6:uid="{878F52F5-C905-4467-BD78-F437B98627CD}" uniqueName="P1075317">
      <xmlPr mapId="1" xpath="/TFI-IZD-POD/IFP-GFI-IZD-POD_1000374/P1075317" xmlDataType="decimal"/>
    </xmlCellPr>
  </singleXmlCell>
  <singleXmlCell id="249" xr6:uid="{31E10D34-504E-4507-A283-B76A5EE1C4BE}" r="H120" connectionId="0">
    <xmlCellPr id="1" xr6:uid="{E0A0E340-7341-44C4-8BFD-3F4823430A34}" uniqueName="P1075318">
      <xmlPr mapId="1" xpath="/TFI-IZD-POD/IFP-GFI-IZD-POD_1000374/P1075318" xmlDataType="decimal"/>
    </xmlCellPr>
  </singleXmlCell>
  <singleXmlCell id="250" xr6:uid="{11E771F0-8E7A-4838-97A9-E49A3421295B}" r="I120" connectionId="0">
    <xmlCellPr id="1" xr6:uid="{46B06E80-F96D-49BF-9330-E9B1BE3639A6}" uniqueName="P1075319">
      <xmlPr mapId="1" xpath="/TFI-IZD-POD/IFP-GFI-IZD-POD_1000374/P1075319" xmlDataType="decimal"/>
    </xmlCellPr>
  </singleXmlCell>
  <singleXmlCell id="251" xr6:uid="{1CCFBBA8-85D9-4581-8403-179AEC01E875}" r="H121" connectionId="0">
    <xmlCellPr id="1" xr6:uid="{B313C1D9-7BE2-4A56-BE7A-598A3AA44073}" uniqueName="P1075320">
      <xmlPr mapId="1" xpath="/TFI-IZD-POD/IFP-GFI-IZD-POD_1000374/P1075320" xmlDataType="decimal"/>
    </xmlCellPr>
  </singleXmlCell>
  <singleXmlCell id="252" xr6:uid="{A092927D-CDC6-43D4-A25A-846D5961E82E}" r="I121" connectionId="0">
    <xmlCellPr id="1" xr6:uid="{523AB446-E279-4382-A149-3FFBB2F34B14}" uniqueName="P1075321">
      <xmlPr mapId="1" xpath="/TFI-IZD-POD/IFP-GFI-IZD-POD_1000374/P1075321" xmlDataType="decimal"/>
    </xmlCellPr>
  </singleXmlCell>
  <singleXmlCell id="253" xr6:uid="{5BFB6E70-30C5-493D-A48B-89DC4954B96D}" r="H122" connectionId="0">
    <xmlCellPr id="1" xr6:uid="{5495B28D-34DE-43EC-A8B9-360D81F9107C}" uniqueName="P1075322">
      <xmlPr mapId="1" xpath="/TFI-IZD-POD/IFP-GFI-IZD-POD_1000374/P1075322" xmlDataType="decimal"/>
    </xmlCellPr>
  </singleXmlCell>
  <singleXmlCell id="254" xr6:uid="{6CCA0C47-10C5-42E5-AD01-6E6E7ACAC121}" r="I122" connectionId="0">
    <xmlCellPr id="1" xr6:uid="{173546D1-472B-4DBB-B4B2-18B7F3F268AC}" uniqueName="P1075323">
      <xmlPr mapId="1" xpath="/TFI-IZD-POD/IFP-GFI-IZD-POD_1000374/P1075323" xmlDataType="decimal"/>
    </xmlCellPr>
  </singleXmlCell>
  <singleXmlCell id="255" xr6:uid="{E94F8748-644E-4782-A211-C7EA662F799F}" r="H123" connectionId="0">
    <xmlCellPr id="1" xr6:uid="{02DAE539-F6C4-45DC-B913-994AB5713499}" uniqueName="P1075324">
      <xmlPr mapId="1" xpath="/TFI-IZD-POD/IFP-GFI-IZD-POD_1000374/P1075324" xmlDataType="decimal"/>
    </xmlCellPr>
  </singleXmlCell>
  <singleXmlCell id="256" xr6:uid="{CCF72830-242F-433A-A28F-4FFCBCD41E3A}" r="I123" connectionId="0">
    <xmlCellPr id="1" xr6:uid="{CAA8F617-DB76-4F0A-9BCE-32E4F5B850E2}" uniqueName="P1075325">
      <xmlPr mapId="1" xpath="/TFI-IZD-POD/IFP-GFI-IZD-POD_1000374/P1075325" xmlDataType="decimal"/>
    </xmlCellPr>
  </singleXmlCell>
  <singleXmlCell id="631" xr6:uid="{97DA052C-9AB3-4951-98EF-DAA7C43DD1A3}" r="H124" connectionId="0">
    <xmlCellPr id="1" xr6:uid="{4004E0BA-B29E-4C0C-BC49-FA1D16979A42}" uniqueName="P1075326">
      <xmlPr mapId="1" xpath="/TFI-IZD-POD/IFP-GFI-IZD-POD_1000374/P1075326" xmlDataType="decimal"/>
    </xmlCellPr>
  </singleXmlCell>
  <singleXmlCell id="632" xr6:uid="{A9262FFF-9ED1-42EF-A952-0A3494974C38}" r="I124" connectionId="0">
    <xmlCellPr id="1" xr6:uid="{30ECDED8-8EC1-4419-BCCD-DAA60EFCD184}" uniqueName="P1075327">
      <xmlPr mapId="1" xpath="/TFI-IZD-POD/IFP-GFI-IZD-POD_1000374/P1075327" xmlDataType="decimal"/>
    </xmlCellPr>
  </singleXmlCell>
  <singleXmlCell id="747" xr6:uid="{E5208319-58AB-4DA7-B45B-A69A46AD252E}" r="H125" connectionId="0">
    <xmlCellPr id="1" xr6:uid="{6CA1461D-3EF7-4709-8086-41C0B7757E5D}" uniqueName="P1075328">
      <xmlPr mapId="1" xpath="/TFI-IZD-POD/IFP-GFI-IZD-POD_1000374/P1075328" xmlDataType="decimal"/>
    </xmlCellPr>
  </singleXmlCell>
  <singleXmlCell id="748" xr6:uid="{C21FE5C6-9FCB-49C0-ACE6-E8032262A574}" r="I125" connectionId="0">
    <xmlCellPr id="1" xr6:uid="{E82C4FFF-BAA6-4FF2-BE1D-27840E37608C}" uniqueName="P1075329">
      <xmlPr mapId="1" xpath="/TFI-IZD-POD/IFP-GFI-IZD-POD_1000374/P1075329" xmlDataType="decimal"/>
    </xmlCellPr>
  </singleXmlCell>
  <singleXmlCell id="817" xr6:uid="{C7EAF9A1-653E-49CA-8E9A-9E4AF4D06617}" r="H126" connectionId="0">
    <xmlCellPr id="1" xr6:uid="{968723ED-AC6C-46FE-9934-44CD6374E21E}" uniqueName="P1075330">
      <xmlPr mapId="1" xpath="/TFI-IZD-POD/IFP-GFI-IZD-POD_1000374/P1075330" xmlDataType="decimal"/>
    </xmlCellPr>
  </singleXmlCell>
  <singleXmlCell id="818" xr6:uid="{AF07A968-988B-4F86-9AFA-FAD0F8445A5C}" r="I126" connectionId="0">
    <xmlCellPr id="1" xr6:uid="{D53AFE11-3BFB-46AE-9CC0-098282D50350}" uniqueName="P1075331">
      <xmlPr mapId="1" xpath="/TFI-IZD-POD/IFP-GFI-IZD-POD_1000374/P1075331" xmlDataType="decimal"/>
    </xmlCellPr>
  </singleXmlCell>
  <singleXmlCell id="819" xr6:uid="{0B5B4751-BE0C-4C4C-AFD7-629F3A91BBFE}" r="H127" connectionId="0">
    <xmlCellPr id="1" xr6:uid="{2A05688E-FAE4-4223-8BFC-68092BD6C8E0}" uniqueName="P1075332">
      <xmlPr mapId="1" xpath="/TFI-IZD-POD/IFP-GFI-IZD-POD_1000374/P1075332" xmlDataType="decimal"/>
    </xmlCellPr>
  </singleXmlCell>
  <singleXmlCell id="820" xr6:uid="{07C8491B-39D5-49F6-B762-9E01CAB586BA}" r="I127" connectionId="0">
    <xmlCellPr id="1" xr6:uid="{A03A866D-B1AA-4690-A543-5C9805C6D916}" uniqueName="P1075333">
      <xmlPr mapId="1" xpath="/TFI-IZD-POD/IFP-GFI-IZD-POD_1000374/P1075333" xmlDataType="decimal"/>
    </xmlCellPr>
  </singleXmlCell>
  <singleXmlCell id="821" xr6:uid="{B21EF0D0-C9D5-4449-B064-AC63DD7D8CB1}" r="H128" connectionId="0">
    <xmlCellPr id="1" xr6:uid="{2BD6FF86-9741-4BCA-9C6F-2CEA7384BDE1}" uniqueName="P1075334">
      <xmlPr mapId="1" xpath="/TFI-IZD-POD/IFP-GFI-IZD-POD_1000374/P1075334" xmlDataType="decimal"/>
    </xmlCellPr>
  </singleXmlCell>
  <singleXmlCell id="822" xr6:uid="{3E6FD06D-6A05-4D1F-9C00-61C7C5B12819}" r="I128" connectionId="0">
    <xmlCellPr id="1" xr6:uid="{CCA1B3A9-CF74-4B8F-BE3C-4365C740C950}" uniqueName="P1075335">
      <xmlPr mapId="1" xpath="/TFI-IZD-POD/IFP-GFI-IZD-POD_1000374/P1075335" xmlDataType="decimal"/>
    </xmlCellPr>
  </singleXmlCell>
  <singleXmlCell id="823" xr6:uid="{F290697C-6A19-419E-8A5D-140B1D902ECE}" r="H129" connectionId="0">
    <xmlCellPr id="1" xr6:uid="{8C322AC2-E875-475D-A843-59EBEF3E24F0}" uniqueName="P1075336">
      <xmlPr mapId="1" xpath="/TFI-IZD-POD/IFP-GFI-IZD-POD_1000374/P1075336" xmlDataType="decimal"/>
    </xmlCellPr>
  </singleXmlCell>
  <singleXmlCell id="824" xr6:uid="{BA3CA174-EAC2-4834-801F-9F32FB9F6173}" r="I129" connectionId="0">
    <xmlCellPr id="1" xr6:uid="{4DFED47B-8EC4-4876-BB0C-59B0EE080A43}" uniqueName="P1075337">
      <xmlPr mapId="1" xpath="/TFI-IZD-POD/IFP-GFI-IZD-POD_1000374/P1075337" xmlDataType="decimal"/>
    </xmlCellPr>
  </singleXmlCell>
  <singleXmlCell id="825" xr6:uid="{ABEF5BA6-EE9B-4DC0-B7CC-93604F3939B5}" r="H130" connectionId="0">
    <xmlCellPr id="1" xr6:uid="{FB4343A8-2C8F-4F71-80AA-03CCEA4983BD}" uniqueName="P1075338">
      <xmlPr mapId="1" xpath="/TFI-IZD-POD/IFP-GFI-IZD-POD_1000374/P1075338" xmlDataType="decimal"/>
    </xmlCellPr>
  </singleXmlCell>
  <singleXmlCell id="826" xr6:uid="{2D3D7D26-B614-4A1F-9687-581DE95F04AA}" r="I130" connectionId="0">
    <xmlCellPr id="1" xr6:uid="{B7C3EB40-1FF6-4499-A360-1FA2B238AD6A}" uniqueName="P1075339">
      <xmlPr mapId="1" xpath="/TFI-IZD-POD/IFP-GFI-IZD-POD_1000374/P1075339" xmlDataType="decimal"/>
    </xmlCellPr>
  </singleXmlCell>
  <singleXmlCell id="827" xr6:uid="{8CBA2EB0-E08B-4A51-B38D-D13904FAFC13}" r="H131" connectionId="0">
    <xmlCellPr id="1" xr6:uid="{C166445F-F324-4C07-B3E8-D2D49E570D82}" uniqueName="P1075340">
      <xmlPr mapId="1" xpath="/TFI-IZD-POD/IFP-GFI-IZD-POD_1000374/P1075340" xmlDataType="decimal"/>
    </xmlCellPr>
  </singleXmlCell>
  <singleXmlCell id="828" xr6:uid="{0CD7FCAD-029E-4159-8950-0068346E7E64}" r="I131" connectionId="0">
    <xmlCellPr id="1" xr6:uid="{5409F22F-6BA3-458B-BFAC-204CF4A3AFCE}" uniqueName="P1075341">
      <xmlPr mapId="1" xpath="/TFI-IZD-POD/IFP-GFI-IZD-POD_1000374/P1075341" xmlDataType="decimal"/>
    </xmlCellPr>
  </singleXmlCell>
  <singleXmlCell id="829" xr6:uid="{5DB1AD9C-AB34-4CE6-A85C-EEE226E5B756}" r="H132" connectionId="0">
    <xmlCellPr id="1" xr6:uid="{2C10A174-EE66-4E34-9AA0-985208202BE0}" uniqueName="P1075342">
      <xmlPr mapId="1" xpath="/TFI-IZD-POD/IFP-GFI-IZD-POD_1000374/P1075342" xmlDataType="decimal"/>
    </xmlCellPr>
  </singleXmlCell>
  <singleXmlCell id="830" xr6:uid="{97D0AF5E-3E8A-4113-B8FC-4D924B4E60FD}" r="I132" connectionId="0">
    <xmlCellPr id="1" xr6:uid="{9FAE3D5D-6C89-41A9-BF70-49642B2D3D0E}"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printerSettings" Target="../printerSettings/printerSettings1.bin"/><Relationship Id="rId1" Type="http://schemas.openxmlformats.org/officeDocument/2006/relationships/hyperlink" Target="mailto:djuro.tatalovic@dalekovod.hr" TargetMode="External"/></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B1F5-414B-4B00-B728-4AD8EEA34417}">
  <dimension ref="A1:T92"/>
  <sheetViews>
    <sheetView workbookViewId="0">
      <selection activeCell="O32" sqref="O32"/>
    </sheetView>
  </sheetViews>
  <sheetFormatPr defaultColWidth="9.140625" defaultRowHeight="15" x14ac:dyDescent="0.25"/>
  <cols>
    <col min="1" max="2" width="9.140625" style="75"/>
    <col min="3" max="3" width="9.5703125" style="75" customWidth="1"/>
    <col min="4" max="4" width="9.140625" style="75"/>
    <col min="5" max="5" width="5" style="75" bestFit="1" customWidth="1"/>
    <col min="6" max="8" width="9.140625" style="75"/>
    <col min="9" max="9" width="15.28515625" style="75" customWidth="1"/>
    <col min="10" max="10" width="26.42578125" style="75" customWidth="1"/>
    <col min="11" max="12" width="9.140625" style="73"/>
    <col min="13" max="13" width="12" style="73" bestFit="1" customWidth="1"/>
    <col min="14" max="14" width="9.140625" style="74"/>
    <col min="15" max="20" width="9.140625" style="73"/>
    <col min="21" max="16384" width="9.140625" style="75"/>
  </cols>
  <sheetData>
    <row r="1" spans="1:20" ht="15.75" x14ac:dyDescent="0.25">
      <c r="A1" s="194" t="s">
        <v>391</v>
      </c>
      <c r="B1" s="195"/>
      <c r="C1" s="195"/>
      <c r="D1" s="71"/>
      <c r="E1" s="71"/>
      <c r="F1" s="71"/>
      <c r="G1" s="71"/>
      <c r="H1" s="71"/>
      <c r="I1" s="71"/>
      <c r="J1" s="72"/>
    </row>
    <row r="2" spans="1:20" ht="14.45" customHeight="1" x14ac:dyDescent="0.25">
      <c r="A2" s="196" t="s">
        <v>407</v>
      </c>
      <c r="B2" s="197"/>
      <c r="C2" s="197"/>
      <c r="D2" s="197"/>
      <c r="E2" s="197"/>
      <c r="F2" s="197"/>
      <c r="G2" s="197"/>
      <c r="H2" s="197"/>
      <c r="I2" s="197"/>
      <c r="J2" s="198"/>
      <c r="N2" s="74">
        <v>1</v>
      </c>
    </row>
    <row r="3" spans="1:20" x14ac:dyDescent="0.25">
      <c r="A3" s="76"/>
      <c r="B3" s="77"/>
      <c r="C3" s="77"/>
      <c r="D3" s="77"/>
      <c r="E3" s="77"/>
      <c r="F3" s="77"/>
      <c r="G3" s="77"/>
      <c r="H3" s="77"/>
      <c r="I3" s="77"/>
      <c r="J3" s="78"/>
      <c r="N3" s="74">
        <v>2</v>
      </c>
    </row>
    <row r="4" spans="1:20" ht="33.6" customHeight="1" x14ac:dyDescent="0.25">
      <c r="A4" s="199" t="s">
        <v>392</v>
      </c>
      <c r="B4" s="200"/>
      <c r="C4" s="200"/>
      <c r="D4" s="200"/>
      <c r="E4" s="201">
        <v>43831</v>
      </c>
      <c r="F4" s="202"/>
      <c r="G4" s="79" t="s">
        <v>0</v>
      </c>
      <c r="H4" s="201">
        <v>44012</v>
      </c>
      <c r="I4" s="202"/>
      <c r="J4" s="80"/>
      <c r="N4" s="74">
        <v>3</v>
      </c>
    </row>
    <row r="5" spans="1:20" s="81" customFormat="1" ht="10.15" customHeight="1" x14ac:dyDescent="0.25">
      <c r="A5" s="203"/>
      <c r="B5" s="204"/>
      <c r="C5" s="204"/>
      <c r="D5" s="204"/>
      <c r="E5" s="204"/>
      <c r="F5" s="204"/>
      <c r="G5" s="204"/>
      <c r="H5" s="204"/>
      <c r="I5" s="204"/>
      <c r="J5" s="205"/>
      <c r="N5" s="82">
        <v>4</v>
      </c>
    </row>
    <row r="6" spans="1:20" ht="20.45" customHeight="1" x14ac:dyDescent="0.25">
      <c r="A6" s="83"/>
      <c r="B6" s="84" t="s">
        <v>414</v>
      </c>
      <c r="C6" s="85"/>
      <c r="D6" s="85"/>
      <c r="E6" s="86">
        <v>2020</v>
      </c>
      <c r="F6" s="87"/>
      <c r="G6" s="79"/>
      <c r="H6" s="87"/>
      <c r="I6" s="88"/>
      <c r="J6" s="89"/>
    </row>
    <row r="7" spans="1:20" s="93" customFormat="1" ht="10.9" customHeight="1" x14ac:dyDescent="0.25">
      <c r="A7" s="83"/>
      <c r="B7" s="85"/>
      <c r="C7" s="85"/>
      <c r="D7" s="85"/>
      <c r="E7" s="90"/>
      <c r="F7" s="90"/>
      <c r="G7" s="79"/>
      <c r="H7" s="87"/>
      <c r="I7" s="88"/>
      <c r="J7" s="89"/>
      <c r="K7" s="91"/>
      <c r="L7" s="91"/>
      <c r="M7" s="91"/>
      <c r="N7" s="92"/>
      <c r="O7" s="91"/>
      <c r="P7" s="91"/>
      <c r="Q7" s="91"/>
      <c r="R7" s="91"/>
      <c r="S7" s="91"/>
      <c r="T7" s="91"/>
    </row>
    <row r="8" spans="1:20" ht="20.45" customHeight="1" x14ac:dyDescent="0.25">
      <c r="A8" s="83"/>
      <c r="B8" s="84" t="s">
        <v>415</v>
      </c>
      <c r="C8" s="85"/>
      <c r="D8" s="85"/>
      <c r="E8" s="86">
        <v>2</v>
      </c>
      <c r="F8" s="87"/>
      <c r="G8" s="79"/>
      <c r="H8" s="87"/>
      <c r="I8" s="88"/>
      <c r="J8" s="89"/>
    </row>
    <row r="9" spans="1:20" s="93" customFormat="1" ht="10.9" customHeight="1" x14ac:dyDescent="0.25">
      <c r="A9" s="83"/>
      <c r="B9" s="85"/>
      <c r="C9" s="85"/>
      <c r="D9" s="85"/>
      <c r="E9" s="90"/>
      <c r="F9" s="90"/>
      <c r="G9" s="79"/>
      <c r="H9" s="90"/>
      <c r="I9" s="94"/>
      <c r="J9" s="89"/>
      <c r="K9" s="91"/>
      <c r="L9" s="91"/>
      <c r="M9" s="91"/>
      <c r="N9" s="92"/>
      <c r="O9" s="91"/>
      <c r="P9" s="91"/>
      <c r="Q9" s="91"/>
      <c r="R9" s="91"/>
      <c r="S9" s="91"/>
      <c r="T9" s="91"/>
    </row>
    <row r="10" spans="1:20" ht="37.9" customHeight="1" x14ac:dyDescent="0.25">
      <c r="A10" s="190" t="s">
        <v>416</v>
      </c>
      <c r="B10" s="191"/>
      <c r="C10" s="191"/>
      <c r="D10" s="191"/>
      <c r="E10" s="191"/>
      <c r="F10" s="191"/>
      <c r="G10" s="191"/>
      <c r="H10" s="191"/>
      <c r="I10" s="191"/>
      <c r="J10" s="95"/>
    </row>
    <row r="11" spans="1:20" ht="24.6" customHeight="1" x14ac:dyDescent="0.25">
      <c r="A11" s="178" t="s">
        <v>393</v>
      </c>
      <c r="B11" s="192"/>
      <c r="C11" s="184" t="s">
        <v>434</v>
      </c>
      <c r="D11" s="185"/>
      <c r="E11" s="96"/>
      <c r="F11" s="141" t="s">
        <v>417</v>
      </c>
      <c r="G11" s="188"/>
      <c r="H11" s="162" t="s">
        <v>465</v>
      </c>
      <c r="I11" s="163"/>
      <c r="J11" s="97"/>
    </row>
    <row r="12" spans="1:20" ht="14.45" customHeight="1" x14ac:dyDescent="0.25">
      <c r="A12" s="98"/>
      <c r="B12" s="99"/>
      <c r="C12" s="99"/>
      <c r="D12" s="99"/>
      <c r="E12" s="193"/>
      <c r="F12" s="193"/>
      <c r="G12" s="193"/>
      <c r="H12" s="193"/>
      <c r="I12" s="100"/>
      <c r="J12" s="97"/>
    </row>
    <row r="13" spans="1:20" ht="21" customHeight="1" x14ac:dyDescent="0.25">
      <c r="A13" s="140" t="s">
        <v>408</v>
      </c>
      <c r="B13" s="188"/>
      <c r="C13" s="184" t="s">
        <v>435</v>
      </c>
      <c r="D13" s="185"/>
      <c r="E13" s="206"/>
      <c r="F13" s="193"/>
      <c r="G13" s="193"/>
      <c r="H13" s="193"/>
      <c r="I13" s="100"/>
      <c r="J13" s="97"/>
    </row>
    <row r="14" spans="1:20" ht="10.9" customHeight="1" x14ac:dyDescent="0.25">
      <c r="A14" s="96"/>
      <c r="B14" s="100"/>
      <c r="C14" s="99"/>
      <c r="D14" s="99"/>
      <c r="E14" s="150"/>
      <c r="F14" s="150"/>
      <c r="G14" s="150"/>
      <c r="H14" s="150"/>
      <c r="I14" s="99"/>
      <c r="J14" s="102"/>
    </row>
    <row r="15" spans="1:20" ht="22.9" customHeight="1" x14ac:dyDescent="0.25">
      <c r="A15" s="140" t="s">
        <v>394</v>
      </c>
      <c r="B15" s="188"/>
      <c r="C15" s="184" t="s">
        <v>436</v>
      </c>
      <c r="D15" s="185"/>
      <c r="E15" s="189"/>
      <c r="F15" s="180"/>
      <c r="G15" s="103" t="s">
        <v>418</v>
      </c>
      <c r="H15" s="162" t="s">
        <v>466</v>
      </c>
      <c r="I15" s="163"/>
      <c r="J15" s="104"/>
    </row>
    <row r="16" spans="1:20" ht="10.9" customHeight="1" x14ac:dyDescent="0.25">
      <c r="A16" s="96"/>
      <c r="B16" s="100"/>
      <c r="C16" s="99"/>
      <c r="D16" s="99"/>
      <c r="E16" s="150"/>
      <c r="F16" s="150"/>
      <c r="G16" s="150"/>
      <c r="H16" s="150"/>
      <c r="I16" s="99"/>
      <c r="J16" s="102"/>
    </row>
    <row r="17" spans="1:10" ht="22.9" customHeight="1" x14ac:dyDescent="0.25">
      <c r="A17" s="105"/>
      <c r="B17" s="103" t="s">
        <v>419</v>
      </c>
      <c r="C17" s="184" t="s">
        <v>467</v>
      </c>
      <c r="D17" s="185"/>
      <c r="E17" s="106"/>
      <c r="F17" s="106"/>
      <c r="G17" s="106"/>
      <c r="H17" s="106"/>
      <c r="I17" s="106"/>
      <c r="J17" s="104"/>
    </row>
    <row r="18" spans="1:10" x14ac:dyDescent="0.25">
      <c r="A18" s="186"/>
      <c r="B18" s="187"/>
      <c r="C18" s="150"/>
      <c r="D18" s="150"/>
      <c r="E18" s="150"/>
      <c r="F18" s="150"/>
      <c r="G18" s="150"/>
      <c r="H18" s="150"/>
      <c r="I18" s="99"/>
      <c r="J18" s="102"/>
    </row>
    <row r="19" spans="1:10" x14ac:dyDescent="0.25">
      <c r="A19" s="178" t="s">
        <v>395</v>
      </c>
      <c r="B19" s="179"/>
      <c r="C19" s="158" t="s">
        <v>437</v>
      </c>
      <c r="D19" s="159"/>
      <c r="E19" s="159"/>
      <c r="F19" s="159"/>
      <c r="G19" s="159"/>
      <c r="H19" s="159"/>
      <c r="I19" s="159"/>
      <c r="J19" s="160"/>
    </row>
    <row r="20" spans="1:10" x14ac:dyDescent="0.25">
      <c r="A20" s="98"/>
      <c r="B20" s="99"/>
      <c r="C20" s="107"/>
      <c r="D20" s="99"/>
      <c r="E20" s="150"/>
      <c r="F20" s="150"/>
      <c r="G20" s="150"/>
      <c r="H20" s="150"/>
      <c r="I20" s="99"/>
      <c r="J20" s="102"/>
    </row>
    <row r="21" spans="1:10" x14ac:dyDescent="0.25">
      <c r="A21" s="178" t="s">
        <v>396</v>
      </c>
      <c r="B21" s="179"/>
      <c r="C21" s="162">
        <v>10000</v>
      </c>
      <c r="D21" s="163"/>
      <c r="E21" s="150"/>
      <c r="F21" s="150"/>
      <c r="G21" s="158" t="s">
        <v>438</v>
      </c>
      <c r="H21" s="159"/>
      <c r="I21" s="159"/>
      <c r="J21" s="160"/>
    </row>
    <row r="22" spans="1:10" x14ac:dyDescent="0.25">
      <c r="A22" s="98"/>
      <c r="B22" s="99"/>
      <c r="C22" s="99"/>
      <c r="D22" s="99"/>
      <c r="E22" s="150"/>
      <c r="F22" s="150"/>
      <c r="G22" s="150"/>
      <c r="H22" s="150"/>
      <c r="I22" s="99"/>
      <c r="J22" s="102"/>
    </row>
    <row r="23" spans="1:10" x14ac:dyDescent="0.25">
      <c r="A23" s="178" t="s">
        <v>397</v>
      </c>
      <c r="B23" s="179"/>
      <c r="C23" s="158" t="s">
        <v>439</v>
      </c>
      <c r="D23" s="159"/>
      <c r="E23" s="159"/>
      <c r="F23" s="159"/>
      <c r="G23" s="159"/>
      <c r="H23" s="159"/>
      <c r="I23" s="159"/>
      <c r="J23" s="160"/>
    </row>
    <row r="24" spans="1:10" x14ac:dyDescent="0.25">
      <c r="A24" s="98"/>
      <c r="B24" s="99"/>
      <c r="C24" s="99"/>
      <c r="D24" s="99"/>
      <c r="E24" s="150"/>
      <c r="F24" s="150"/>
      <c r="G24" s="150"/>
      <c r="H24" s="150"/>
      <c r="I24" s="99"/>
      <c r="J24" s="102"/>
    </row>
    <row r="25" spans="1:10" x14ac:dyDescent="0.25">
      <c r="A25" s="178" t="s">
        <v>398</v>
      </c>
      <c r="B25" s="179"/>
      <c r="C25" s="181" t="s">
        <v>440</v>
      </c>
      <c r="D25" s="182"/>
      <c r="E25" s="182"/>
      <c r="F25" s="182"/>
      <c r="G25" s="182"/>
      <c r="H25" s="182"/>
      <c r="I25" s="182"/>
      <c r="J25" s="183"/>
    </row>
    <row r="26" spans="1:10" x14ac:dyDescent="0.25">
      <c r="A26" s="98"/>
      <c r="B26" s="99"/>
      <c r="C26" s="107"/>
      <c r="D26" s="99"/>
      <c r="E26" s="150"/>
      <c r="F26" s="150"/>
      <c r="G26" s="150"/>
      <c r="H26" s="150"/>
      <c r="I26" s="99"/>
      <c r="J26" s="102"/>
    </row>
    <row r="27" spans="1:10" x14ac:dyDescent="0.25">
      <c r="A27" s="178" t="s">
        <v>399</v>
      </c>
      <c r="B27" s="179"/>
      <c r="C27" s="181" t="s">
        <v>441</v>
      </c>
      <c r="D27" s="182"/>
      <c r="E27" s="182"/>
      <c r="F27" s="182"/>
      <c r="G27" s="182"/>
      <c r="H27" s="182"/>
      <c r="I27" s="182"/>
      <c r="J27" s="183"/>
    </row>
    <row r="28" spans="1:10" ht="13.9" customHeight="1" x14ac:dyDescent="0.25">
      <c r="A28" s="98"/>
      <c r="B28" s="99"/>
      <c r="C28" s="107"/>
      <c r="D28" s="99"/>
      <c r="E28" s="150"/>
      <c r="F28" s="150"/>
      <c r="G28" s="150"/>
      <c r="H28" s="150"/>
      <c r="I28" s="99"/>
      <c r="J28" s="102"/>
    </row>
    <row r="29" spans="1:10" ht="22.9" customHeight="1" x14ac:dyDescent="0.25">
      <c r="A29" s="140" t="s">
        <v>409</v>
      </c>
      <c r="B29" s="179"/>
      <c r="C29" s="108">
        <v>1412</v>
      </c>
      <c r="D29" s="109"/>
      <c r="E29" s="161"/>
      <c r="F29" s="161"/>
      <c r="G29" s="161"/>
      <c r="H29" s="161"/>
      <c r="I29" s="110"/>
      <c r="J29" s="111"/>
    </row>
    <row r="30" spans="1:10" x14ac:dyDescent="0.25">
      <c r="A30" s="98"/>
      <c r="B30" s="99"/>
      <c r="C30" s="99"/>
      <c r="D30" s="99"/>
      <c r="E30" s="150"/>
      <c r="F30" s="150"/>
      <c r="G30" s="150"/>
      <c r="H30" s="150"/>
      <c r="I30" s="110"/>
      <c r="J30" s="111"/>
    </row>
    <row r="31" spans="1:10" x14ac:dyDescent="0.25">
      <c r="A31" s="178" t="s">
        <v>400</v>
      </c>
      <c r="B31" s="179"/>
      <c r="C31" s="112" t="s">
        <v>422</v>
      </c>
      <c r="D31" s="177" t="s">
        <v>420</v>
      </c>
      <c r="E31" s="154"/>
      <c r="F31" s="154"/>
      <c r="G31" s="154"/>
      <c r="H31" s="113"/>
      <c r="I31" s="114" t="s">
        <v>421</v>
      </c>
      <c r="J31" s="115" t="s">
        <v>422</v>
      </c>
    </row>
    <row r="32" spans="1:10" x14ac:dyDescent="0.25">
      <c r="A32" s="178"/>
      <c r="B32" s="179"/>
      <c r="C32" s="116"/>
      <c r="D32" s="79"/>
      <c r="E32" s="180"/>
      <c r="F32" s="180"/>
      <c r="G32" s="180"/>
      <c r="H32" s="180"/>
      <c r="I32" s="110"/>
      <c r="J32" s="111"/>
    </row>
    <row r="33" spans="1:10" x14ac:dyDescent="0.25">
      <c r="A33" s="178" t="s">
        <v>410</v>
      </c>
      <c r="B33" s="179"/>
      <c r="C33" s="108" t="s">
        <v>425</v>
      </c>
      <c r="D33" s="177" t="s">
        <v>423</v>
      </c>
      <c r="E33" s="154"/>
      <c r="F33" s="154"/>
      <c r="G33" s="154"/>
      <c r="H33" s="106"/>
      <c r="I33" s="114" t="s">
        <v>424</v>
      </c>
      <c r="J33" s="115" t="s">
        <v>425</v>
      </c>
    </row>
    <row r="34" spans="1:10" x14ac:dyDescent="0.25">
      <c r="A34" s="98"/>
      <c r="B34" s="99"/>
      <c r="C34" s="99"/>
      <c r="D34" s="99"/>
      <c r="E34" s="150"/>
      <c r="F34" s="150"/>
      <c r="G34" s="150"/>
      <c r="H34" s="150"/>
      <c r="I34" s="99"/>
      <c r="J34" s="102"/>
    </row>
    <row r="35" spans="1:10" x14ac:dyDescent="0.25">
      <c r="A35" s="177" t="s">
        <v>411</v>
      </c>
      <c r="B35" s="154"/>
      <c r="C35" s="154"/>
      <c r="D35" s="154"/>
      <c r="E35" s="154" t="s">
        <v>401</v>
      </c>
      <c r="F35" s="154"/>
      <c r="G35" s="154"/>
      <c r="H35" s="154"/>
      <c r="I35" s="154"/>
      <c r="J35" s="117" t="s">
        <v>402</v>
      </c>
    </row>
    <row r="36" spans="1:10" x14ac:dyDescent="0.25">
      <c r="A36" s="98"/>
      <c r="B36" s="99"/>
      <c r="C36" s="99"/>
      <c r="D36" s="99"/>
      <c r="E36" s="150"/>
      <c r="F36" s="150"/>
      <c r="G36" s="150"/>
      <c r="H36" s="150"/>
      <c r="I36" s="99"/>
      <c r="J36" s="111"/>
    </row>
    <row r="37" spans="1:10" x14ac:dyDescent="0.25">
      <c r="A37" s="174" t="s">
        <v>472</v>
      </c>
      <c r="B37" s="175"/>
      <c r="C37" s="175"/>
      <c r="D37" s="176"/>
      <c r="E37" s="174" t="s">
        <v>475</v>
      </c>
      <c r="F37" s="175"/>
      <c r="G37" s="175"/>
      <c r="H37" s="175"/>
      <c r="I37" s="176"/>
      <c r="J37" s="118">
        <v>1654985</v>
      </c>
    </row>
    <row r="38" spans="1:10" x14ac:dyDescent="0.25">
      <c r="A38" s="98"/>
      <c r="B38" s="99"/>
      <c r="C38" s="107"/>
      <c r="D38" s="173"/>
      <c r="E38" s="173"/>
      <c r="F38" s="173"/>
      <c r="G38" s="173"/>
      <c r="H38" s="173"/>
      <c r="I38" s="173"/>
      <c r="J38" s="102"/>
    </row>
    <row r="39" spans="1:10" x14ac:dyDescent="0.25">
      <c r="A39" s="146" t="s">
        <v>443</v>
      </c>
      <c r="B39" s="147"/>
      <c r="C39" s="147"/>
      <c r="D39" s="148"/>
      <c r="E39" s="146" t="s">
        <v>438</v>
      </c>
      <c r="F39" s="147"/>
      <c r="G39" s="147"/>
      <c r="H39" s="147"/>
      <c r="I39" s="148"/>
      <c r="J39" s="108">
        <v>1693336</v>
      </c>
    </row>
    <row r="40" spans="1:10" x14ac:dyDescent="0.25">
      <c r="A40" s="98"/>
      <c r="B40" s="99"/>
      <c r="C40" s="107"/>
      <c r="D40" s="119"/>
      <c r="E40" s="173"/>
      <c r="F40" s="173"/>
      <c r="G40" s="173"/>
      <c r="H40" s="173"/>
      <c r="I40" s="100"/>
      <c r="J40" s="102"/>
    </row>
    <row r="41" spans="1:10" x14ac:dyDescent="0.25">
      <c r="A41" s="146" t="s">
        <v>444</v>
      </c>
      <c r="B41" s="147"/>
      <c r="C41" s="147"/>
      <c r="D41" s="148"/>
      <c r="E41" s="146" t="s">
        <v>445</v>
      </c>
      <c r="F41" s="147"/>
      <c r="G41" s="147"/>
      <c r="H41" s="147"/>
      <c r="I41" s="148"/>
      <c r="J41" s="108" t="s">
        <v>478</v>
      </c>
    </row>
    <row r="42" spans="1:10" x14ac:dyDescent="0.25">
      <c r="A42" s="98"/>
      <c r="B42" s="99"/>
      <c r="C42" s="107"/>
      <c r="D42" s="119"/>
      <c r="E42" s="173"/>
      <c r="F42" s="173"/>
      <c r="G42" s="173"/>
      <c r="H42" s="173"/>
      <c r="I42" s="100"/>
      <c r="J42" s="102"/>
    </row>
    <row r="43" spans="1:10" x14ac:dyDescent="0.25">
      <c r="A43" s="146" t="s">
        <v>450</v>
      </c>
      <c r="B43" s="147"/>
      <c r="C43" s="147"/>
      <c r="D43" s="148"/>
      <c r="E43" s="146" t="s">
        <v>447</v>
      </c>
      <c r="F43" s="147"/>
      <c r="G43" s="147"/>
      <c r="H43" s="147"/>
      <c r="I43" s="148"/>
      <c r="J43" s="108">
        <v>2565536</v>
      </c>
    </row>
    <row r="44" spans="1:10" x14ac:dyDescent="0.25">
      <c r="A44" s="120"/>
      <c r="B44" s="107"/>
      <c r="C44" s="156"/>
      <c r="D44" s="156"/>
      <c r="E44" s="150"/>
      <c r="F44" s="150"/>
      <c r="G44" s="156"/>
      <c r="H44" s="156"/>
      <c r="I44" s="156"/>
      <c r="J44" s="102"/>
    </row>
    <row r="45" spans="1:10" x14ac:dyDescent="0.25">
      <c r="A45" s="146" t="s">
        <v>446</v>
      </c>
      <c r="B45" s="147"/>
      <c r="C45" s="147"/>
      <c r="D45" s="148"/>
      <c r="E45" s="146" t="s">
        <v>447</v>
      </c>
      <c r="F45" s="147"/>
      <c r="G45" s="147"/>
      <c r="H45" s="147"/>
      <c r="I45" s="148"/>
      <c r="J45" s="108">
        <v>1261185</v>
      </c>
    </row>
    <row r="46" spans="1:10" x14ac:dyDescent="0.25">
      <c r="A46" s="120"/>
      <c r="B46" s="107"/>
      <c r="C46" s="107"/>
      <c r="D46" s="99"/>
      <c r="E46" s="172"/>
      <c r="F46" s="172"/>
      <c r="G46" s="156"/>
      <c r="H46" s="156"/>
      <c r="I46" s="99"/>
      <c r="J46" s="102"/>
    </row>
    <row r="47" spans="1:10" x14ac:dyDescent="0.25">
      <c r="A47" s="166" t="s">
        <v>451</v>
      </c>
      <c r="B47" s="167"/>
      <c r="C47" s="167"/>
      <c r="D47" s="168"/>
      <c r="E47" s="146" t="s">
        <v>452</v>
      </c>
      <c r="F47" s="147"/>
      <c r="G47" s="167"/>
      <c r="H47" s="167"/>
      <c r="I47" s="168"/>
      <c r="J47" s="122" t="s">
        <v>479</v>
      </c>
    </row>
    <row r="48" spans="1:10" x14ac:dyDescent="0.25">
      <c r="A48" s="120"/>
      <c r="B48" s="107"/>
      <c r="C48" s="107"/>
      <c r="D48" s="99"/>
      <c r="E48" s="123"/>
      <c r="F48" s="123"/>
      <c r="G48" s="107"/>
      <c r="H48" s="107"/>
      <c r="I48" s="99"/>
      <c r="J48" s="102"/>
    </row>
    <row r="49" spans="1:20" x14ac:dyDescent="0.25">
      <c r="A49" s="146" t="s">
        <v>448</v>
      </c>
      <c r="B49" s="147"/>
      <c r="C49" s="147"/>
      <c r="D49" s="148"/>
      <c r="E49" s="146" t="s">
        <v>449</v>
      </c>
      <c r="F49" s="147"/>
      <c r="G49" s="147"/>
      <c r="H49" s="147"/>
      <c r="I49" s="148"/>
      <c r="J49" s="108">
        <v>5697182000</v>
      </c>
    </row>
    <row r="50" spans="1:20" x14ac:dyDescent="0.25">
      <c r="A50" s="120"/>
      <c r="B50" s="107"/>
      <c r="C50" s="107"/>
      <c r="D50" s="99"/>
      <c r="E50" s="123"/>
      <c r="F50" s="123"/>
      <c r="G50" s="107"/>
      <c r="H50" s="107"/>
      <c r="I50" s="99"/>
      <c r="J50" s="102"/>
    </row>
    <row r="51" spans="1:20" x14ac:dyDescent="0.25">
      <c r="A51" s="146" t="s">
        <v>453</v>
      </c>
      <c r="B51" s="147"/>
      <c r="C51" s="147"/>
      <c r="D51" s="148"/>
      <c r="E51" s="146" t="s">
        <v>438</v>
      </c>
      <c r="F51" s="147"/>
      <c r="G51" s="147"/>
      <c r="H51" s="147"/>
      <c r="I51" s="148"/>
      <c r="J51" s="108">
        <v>2542960</v>
      </c>
    </row>
    <row r="52" spans="1:20" x14ac:dyDescent="0.25">
      <c r="A52" s="120"/>
      <c r="B52" s="121"/>
      <c r="C52" s="121"/>
      <c r="D52" s="101"/>
      <c r="E52" s="123"/>
      <c r="F52" s="123"/>
      <c r="G52" s="121"/>
      <c r="H52" s="121"/>
      <c r="I52" s="101"/>
      <c r="J52" s="102"/>
    </row>
    <row r="53" spans="1:20" x14ac:dyDescent="0.25">
      <c r="A53" s="146" t="s">
        <v>473</v>
      </c>
      <c r="B53" s="147"/>
      <c r="C53" s="147"/>
      <c r="D53" s="148"/>
      <c r="E53" s="146" t="s">
        <v>475</v>
      </c>
      <c r="F53" s="147"/>
      <c r="G53" s="147"/>
      <c r="H53" s="147"/>
      <c r="I53" s="148"/>
      <c r="J53" s="108">
        <v>5229227</v>
      </c>
    </row>
    <row r="54" spans="1:20" x14ac:dyDescent="0.25">
      <c r="A54" s="120"/>
      <c r="B54" s="121"/>
      <c r="C54" s="121"/>
      <c r="D54" s="101"/>
      <c r="E54" s="123"/>
      <c r="F54" s="123"/>
      <c r="G54" s="121"/>
      <c r="H54" s="121"/>
      <c r="I54" s="101"/>
      <c r="J54" s="102"/>
    </row>
    <row r="55" spans="1:20" x14ac:dyDescent="0.25">
      <c r="A55" s="146" t="s">
        <v>474</v>
      </c>
      <c r="B55" s="147"/>
      <c r="C55" s="147"/>
      <c r="D55" s="148"/>
      <c r="E55" s="146" t="s">
        <v>442</v>
      </c>
      <c r="F55" s="147"/>
      <c r="G55" s="147"/>
      <c r="H55" s="147"/>
      <c r="I55" s="148"/>
      <c r="J55" s="108">
        <v>5068266</v>
      </c>
      <c r="M55" s="108"/>
    </row>
    <row r="56" spans="1:20" x14ac:dyDescent="0.25">
      <c r="A56" s="120"/>
      <c r="B56" s="131"/>
      <c r="C56" s="131"/>
      <c r="D56" s="130"/>
      <c r="E56" s="132"/>
      <c r="F56" s="132"/>
      <c r="G56" s="131"/>
      <c r="H56" s="131"/>
      <c r="I56" s="130"/>
      <c r="J56" s="102"/>
    </row>
    <row r="57" spans="1:20" x14ac:dyDescent="0.25">
      <c r="A57" s="146" t="s">
        <v>454</v>
      </c>
      <c r="B57" s="147"/>
      <c r="C57" s="147"/>
      <c r="D57" s="148"/>
      <c r="E57" s="146" t="s">
        <v>445</v>
      </c>
      <c r="F57" s="147"/>
      <c r="G57" s="147"/>
      <c r="H57" s="147"/>
      <c r="I57" s="148"/>
      <c r="J57" s="108">
        <v>11039626</v>
      </c>
    </row>
    <row r="58" spans="1:20" x14ac:dyDescent="0.25">
      <c r="A58" s="120"/>
      <c r="B58" s="121"/>
      <c r="C58" s="121"/>
      <c r="D58" s="101"/>
      <c r="E58" s="123"/>
      <c r="F58" s="123"/>
      <c r="G58" s="121"/>
      <c r="H58" s="121"/>
      <c r="I58" s="101"/>
      <c r="J58" s="102"/>
    </row>
    <row r="59" spans="1:20" x14ac:dyDescent="0.25">
      <c r="A59" s="169" t="s">
        <v>459</v>
      </c>
      <c r="B59" s="170"/>
      <c r="C59" s="170"/>
      <c r="D59" s="171"/>
      <c r="E59" s="169" t="s">
        <v>464</v>
      </c>
      <c r="F59" s="170"/>
      <c r="G59" s="170"/>
      <c r="H59" s="170"/>
      <c r="I59" s="171"/>
      <c r="J59" s="133">
        <v>36683014</v>
      </c>
    </row>
    <row r="60" spans="1:20" s="138" customFormat="1" x14ac:dyDescent="0.25">
      <c r="A60" s="134"/>
      <c r="B60" s="134"/>
      <c r="C60" s="134"/>
      <c r="D60" s="134"/>
      <c r="E60" s="134"/>
      <c r="F60" s="134"/>
      <c r="G60" s="134"/>
      <c r="H60" s="134"/>
      <c r="I60" s="134"/>
      <c r="J60" s="135"/>
      <c r="K60" s="136"/>
      <c r="L60" s="136"/>
      <c r="M60" s="136"/>
      <c r="N60" s="137"/>
      <c r="O60" s="136"/>
      <c r="P60" s="136"/>
      <c r="Q60" s="136"/>
      <c r="R60" s="136"/>
      <c r="S60" s="136"/>
      <c r="T60" s="136"/>
    </row>
    <row r="61" spans="1:20" x14ac:dyDescent="0.25">
      <c r="A61" s="146" t="s">
        <v>455</v>
      </c>
      <c r="B61" s="147"/>
      <c r="C61" s="147"/>
      <c r="D61" s="148"/>
      <c r="E61" s="146" t="s">
        <v>460</v>
      </c>
      <c r="F61" s="147"/>
      <c r="G61" s="147"/>
      <c r="H61" s="147"/>
      <c r="I61" s="148"/>
      <c r="J61" s="108">
        <v>9512112646</v>
      </c>
    </row>
    <row r="62" spans="1:20" x14ac:dyDescent="0.25">
      <c r="A62" s="120"/>
      <c r="B62" s="121"/>
      <c r="C62" s="121"/>
      <c r="D62" s="101"/>
      <c r="E62" s="123"/>
      <c r="F62" s="123"/>
      <c r="G62" s="121"/>
      <c r="H62" s="121"/>
      <c r="I62" s="101"/>
      <c r="J62" s="102"/>
    </row>
    <row r="63" spans="1:20" x14ac:dyDescent="0.25">
      <c r="A63" s="146" t="s">
        <v>456</v>
      </c>
      <c r="B63" s="147"/>
      <c r="C63" s="147"/>
      <c r="D63" s="148"/>
      <c r="E63" s="146" t="s">
        <v>461</v>
      </c>
      <c r="F63" s="147"/>
      <c r="G63" s="147"/>
      <c r="H63" s="147"/>
      <c r="I63" s="148"/>
      <c r="J63" s="108">
        <v>998628253</v>
      </c>
    </row>
    <row r="64" spans="1:20" x14ac:dyDescent="0.25">
      <c r="A64" s="120"/>
      <c r="B64" s="121"/>
      <c r="C64" s="121"/>
      <c r="D64" s="101"/>
      <c r="E64" s="123"/>
      <c r="F64" s="123"/>
      <c r="G64" s="121"/>
      <c r="H64" s="121"/>
      <c r="I64" s="101"/>
      <c r="J64" s="102"/>
    </row>
    <row r="65" spans="1:10" x14ac:dyDescent="0.25">
      <c r="A65" s="146" t="s">
        <v>457</v>
      </c>
      <c r="B65" s="147"/>
      <c r="C65" s="147"/>
      <c r="D65" s="148"/>
      <c r="E65" s="146" t="s">
        <v>462</v>
      </c>
      <c r="F65" s="147"/>
      <c r="G65" s="147"/>
      <c r="H65" s="147"/>
      <c r="I65" s="148"/>
      <c r="J65" s="108"/>
    </row>
    <row r="66" spans="1:10" x14ac:dyDescent="0.25">
      <c r="A66" s="120"/>
      <c r="B66" s="107"/>
      <c r="C66" s="107"/>
      <c r="D66" s="99"/>
      <c r="E66" s="123"/>
      <c r="F66" s="123"/>
      <c r="G66" s="107"/>
      <c r="H66" s="107"/>
      <c r="I66" s="99"/>
      <c r="J66" s="102"/>
    </row>
    <row r="67" spans="1:10" x14ac:dyDescent="0.25">
      <c r="A67" s="146" t="s">
        <v>458</v>
      </c>
      <c r="B67" s="147"/>
      <c r="C67" s="147"/>
      <c r="D67" s="148"/>
      <c r="E67" s="146" t="s">
        <v>463</v>
      </c>
      <c r="F67" s="147"/>
      <c r="G67" s="147"/>
      <c r="H67" s="147"/>
      <c r="I67" s="148"/>
      <c r="J67" s="108"/>
    </row>
    <row r="68" spans="1:10" x14ac:dyDescent="0.25">
      <c r="A68" s="120"/>
      <c r="B68" s="107"/>
      <c r="C68" s="107"/>
      <c r="D68" s="99"/>
      <c r="E68" s="150"/>
      <c r="F68" s="150"/>
      <c r="G68" s="156"/>
      <c r="H68" s="156"/>
      <c r="I68" s="99"/>
      <c r="J68" s="124" t="s">
        <v>426</v>
      </c>
    </row>
    <row r="69" spans="1:10" x14ac:dyDescent="0.25">
      <c r="A69" s="120"/>
      <c r="B69" s="107"/>
      <c r="C69" s="107"/>
      <c r="D69" s="99"/>
      <c r="E69" s="150"/>
      <c r="F69" s="150"/>
      <c r="G69" s="156"/>
      <c r="H69" s="156"/>
      <c r="I69" s="99"/>
      <c r="J69" s="124" t="s">
        <v>427</v>
      </c>
    </row>
    <row r="70" spans="1:10" ht="14.45" customHeight="1" x14ac:dyDescent="0.25">
      <c r="A70" s="140" t="s">
        <v>403</v>
      </c>
      <c r="B70" s="141"/>
      <c r="C70" s="162"/>
      <c r="D70" s="163"/>
      <c r="E70" s="164" t="s">
        <v>428</v>
      </c>
      <c r="F70" s="165"/>
      <c r="G70" s="158"/>
      <c r="H70" s="159"/>
      <c r="I70" s="159"/>
      <c r="J70" s="160"/>
    </row>
    <row r="71" spans="1:10" x14ac:dyDescent="0.25">
      <c r="A71" s="120"/>
      <c r="B71" s="107"/>
      <c r="C71" s="156"/>
      <c r="D71" s="156"/>
      <c r="E71" s="150"/>
      <c r="F71" s="150"/>
      <c r="G71" s="157" t="s">
        <v>429</v>
      </c>
      <c r="H71" s="157"/>
      <c r="I71" s="157"/>
      <c r="J71" s="89"/>
    </row>
    <row r="72" spans="1:10" ht="13.9" customHeight="1" x14ac:dyDescent="0.25">
      <c r="A72" s="140" t="s">
        <v>404</v>
      </c>
      <c r="B72" s="141"/>
      <c r="C72" s="158" t="s">
        <v>476</v>
      </c>
      <c r="D72" s="159"/>
      <c r="E72" s="159"/>
      <c r="F72" s="159"/>
      <c r="G72" s="159"/>
      <c r="H72" s="159"/>
      <c r="I72" s="159"/>
      <c r="J72" s="160"/>
    </row>
    <row r="73" spans="1:10" x14ac:dyDescent="0.25">
      <c r="A73" s="98"/>
      <c r="B73" s="99"/>
      <c r="C73" s="161" t="s">
        <v>405</v>
      </c>
      <c r="D73" s="161"/>
      <c r="E73" s="161"/>
      <c r="F73" s="161"/>
      <c r="G73" s="161"/>
      <c r="H73" s="161"/>
      <c r="I73" s="161"/>
      <c r="J73" s="102"/>
    </row>
    <row r="74" spans="1:10" x14ac:dyDescent="0.25">
      <c r="A74" s="140" t="s">
        <v>406</v>
      </c>
      <c r="B74" s="141"/>
      <c r="C74" s="151" t="s">
        <v>471</v>
      </c>
      <c r="D74" s="152"/>
      <c r="E74" s="153"/>
      <c r="F74" s="150"/>
      <c r="G74" s="150"/>
      <c r="H74" s="154"/>
      <c r="I74" s="154"/>
      <c r="J74" s="155"/>
    </row>
    <row r="75" spans="1:10" x14ac:dyDescent="0.25">
      <c r="A75" s="98"/>
      <c r="B75" s="99"/>
      <c r="C75" s="107"/>
      <c r="D75" s="99"/>
      <c r="E75" s="150"/>
      <c r="F75" s="150"/>
      <c r="G75" s="150"/>
      <c r="H75" s="150"/>
      <c r="I75" s="99"/>
      <c r="J75" s="102"/>
    </row>
    <row r="76" spans="1:10" ht="14.45" customHeight="1" x14ac:dyDescent="0.25">
      <c r="A76" s="140" t="s">
        <v>398</v>
      </c>
      <c r="B76" s="141"/>
      <c r="C76" s="149" t="s">
        <v>477</v>
      </c>
      <c r="D76" s="143"/>
      <c r="E76" s="143"/>
      <c r="F76" s="143"/>
      <c r="G76" s="143"/>
      <c r="H76" s="143"/>
      <c r="I76" s="143"/>
      <c r="J76" s="144"/>
    </row>
    <row r="77" spans="1:10" x14ac:dyDescent="0.25">
      <c r="A77" s="98"/>
      <c r="B77" s="99"/>
      <c r="C77" s="99"/>
      <c r="D77" s="99"/>
      <c r="E77" s="150"/>
      <c r="F77" s="150"/>
      <c r="G77" s="150"/>
      <c r="H77" s="150"/>
      <c r="I77" s="99"/>
      <c r="J77" s="102"/>
    </row>
    <row r="78" spans="1:10" x14ac:dyDescent="0.25">
      <c r="A78" s="140" t="s">
        <v>430</v>
      </c>
      <c r="B78" s="141"/>
      <c r="C78" s="142"/>
      <c r="D78" s="143"/>
      <c r="E78" s="143"/>
      <c r="F78" s="143"/>
      <c r="G78" s="143"/>
      <c r="H78" s="143"/>
      <c r="I78" s="143"/>
      <c r="J78" s="144"/>
    </row>
    <row r="79" spans="1:10" ht="14.45" customHeight="1" x14ac:dyDescent="0.25">
      <c r="A79" s="98"/>
      <c r="B79" s="99"/>
      <c r="C79" s="139" t="s">
        <v>431</v>
      </c>
      <c r="D79" s="139"/>
      <c r="E79" s="139"/>
      <c r="F79" s="139"/>
      <c r="G79" s="99"/>
      <c r="H79" s="99"/>
      <c r="I79" s="99"/>
      <c r="J79" s="102"/>
    </row>
    <row r="80" spans="1:10" x14ac:dyDescent="0.25">
      <c r="A80" s="140" t="s">
        <v>432</v>
      </c>
      <c r="B80" s="141"/>
      <c r="C80" s="142"/>
      <c r="D80" s="143"/>
      <c r="E80" s="143"/>
      <c r="F80" s="143"/>
      <c r="G80" s="143"/>
      <c r="H80" s="143"/>
      <c r="I80" s="143"/>
      <c r="J80" s="144"/>
    </row>
    <row r="81" spans="1:10" ht="14.45" customHeight="1" x14ac:dyDescent="0.25">
      <c r="A81" s="125"/>
      <c r="B81" s="126"/>
      <c r="C81" s="145" t="s">
        <v>433</v>
      </c>
      <c r="D81" s="145"/>
      <c r="E81" s="145"/>
      <c r="F81" s="145"/>
      <c r="G81" s="145"/>
      <c r="H81" s="126"/>
      <c r="I81" s="126"/>
      <c r="J81" s="127"/>
    </row>
    <row r="88" spans="1:10" ht="27" customHeight="1" x14ac:dyDescent="0.25"/>
    <row r="92" spans="1:10" ht="38.450000000000003" customHeight="1" x14ac:dyDescent="0.25"/>
  </sheetData>
  <mergeCells count="14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55:D55"/>
    <mergeCell ref="E55:I55"/>
    <mergeCell ref="A59:D59"/>
    <mergeCell ref="E59:I59"/>
    <mergeCell ref="C44:D44"/>
    <mergeCell ref="E44:F44"/>
    <mergeCell ref="G44:I44"/>
    <mergeCell ref="A45:D45"/>
    <mergeCell ref="E45:I45"/>
    <mergeCell ref="E46:F46"/>
    <mergeCell ref="G46:H46"/>
    <mergeCell ref="C72:J72"/>
    <mergeCell ref="C73:I73"/>
    <mergeCell ref="E69:F69"/>
    <mergeCell ref="G69:H69"/>
    <mergeCell ref="A70:B70"/>
    <mergeCell ref="C70:D70"/>
    <mergeCell ref="E70:F70"/>
    <mergeCell ref="G70:J70"/>
    <mergeCell ref="A47:D47"/>
    <mergeCell ref="E47:I47"/>
    <mergeCell ref="A49:D49"/>
    <mergeCell ref="E49:I49"/>
    <mergeCell ref="E68:F68"/>
    <mergeCell ref="G68:H68"/>
    <mergeCell ref="A53:D53"/>
    <mergeCell ref="E53:I53"/>
    <mergeCell ref="A57:D57"/>
    <mergeCell ref="E57:I57"/>
    <mergeCell ref="A61:D61"/>
    <mergeCell ref="E61:I61"/>
    <mergeCell ref="A63:D63"/>
    <mergeCell ref="E63:I63"/>
    <mergeCell ref="A65:D65"/>
    <mergeCell ref="E65:I65"/>
    <mergeCell ref="C79:F79"/>
    <mergeCell ref="A80:B80"/>
    <mergeCell ref="C80:J80"/>
    <mergeCell ref="C81:G81"/>
    <mergeCell ref="A51:D51"/>
    <mergeCell ref="E51:I51"/>
    <mergeCell ref="A67:D67"/>
    <mergeCell ref="E67:I67"/>
    <mergeCell ref="A76:B76"/>
    <mergeCell ref="C76:J76"/>
    <mergeCell ref="E77:F77"/>
    <mergeCell ref="G77:H77"/>
    <mergeCell ref="A78:B78"/>
    <mergeCell ref="C78:J78"/>
    <mergeCell ref="A74:B74"/>
    <mergeCell ref="C74:E74"/>
    <mergeCell ref="F74:G74"/>
    <mergeCell ref="H74:J74"/>
    <mergeCell ref="E75:F75"/>
    <mergeCell ref="G75:H75"/>
    <mergeCell ref="C71:D71"/>
    <mergeCell ref="E71:F71"/>
    <mergeCell ref="G71:I71"/>
    <mergeCell ref="A72:B72"/>
  </mergeCells>
  <dataValidations count="4">
    <dataValidation type="list" allowBlank="1" showInputMessage="1" showErrorMessage="1" sqref="C70:D70" xr:uid="{661FD7B6-5699-415F-A369-D15AC3F7E1FB}">
      <formula1>$J$68:$J$69</formula1>
    </dataValidation>
    <dataValidation type="list" allowBlank="1" showInputMessage="1" showErrorMessage="1" sqref="C33" xr:uid="{6D278541-A2AD-4C07-B789-550DBC9DDAA3}">
      <formula1>$I$33:$J$33</formula1>
    </dataValidation>
    <dataValidation type="list" allowBlank="1" showInputMessage="1" showErrorMessage="1" sqref="C31" xr:uid="{448964B5-4C0C-414F-A23C-9E70B418BA80}">
      <formula1>$I$31:$J$31</formula1>
    </dataValidation>
    <dataValidation type="list" allowBlank="1" showInputMessage="1" showErrorMessage="1" sqref="E8" xr:uid="{6ECBDBDD-1792-4444-AE13-06F5B3A2F819}">
      <formula1>$N$2:$N$5</formula1>
    </dataValidation>
  </dataValidations>
  <hyperlinks>
    <hyperlink ref="C76" r:id="rId1" xr:uid="{2F8B288E-D18D-4B54-83C3-D5FB0BF22CF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2222-782B-4C8F-9FEB-27C206568DBD}">
  <dimension ref="A1:J132"/>
  <sheetViews>
    <sheetView view="pageBreakPreview" topLeftCell="A103" zoomScaleNormal="100" zoomScaleSheetLayoutView="100" workbookViewId="0">
      <selection activeCell="I132" sqref="I132"/>
    </sheetView>
  </sheetViews>
  <sheetFormatPr defaultColWidth="8.85546875" defaultRowHeight="12.75" x14ac:dyDescent="0.2"/>
  <cols>
    <col min="1" max="7" width="8.85546875" style="11"/>
    <col min="8" max="9" width="16.42578125" style="33" customWidth="1"/>
    <col min="10" max="10" width="12.7109375" style="11" bestFit="1" customWidth="1"/>
    <col min="11" max="16384" width="8.85546875" style="11"/>
  </cols>
  <sheetData>
    <row r="1" spans="1:10" x14ac:dyDescent="0.2">
      <c r="A1" s="215" t="s">
        <v>1</v>
      </c>
      <c r="B1" s="216"/>
      <c r="C1" s="216"/>
      <c r="D1" s="216"/>
      <c r="E1" s="216"/>
      <c r="F1" s="216"/>
      <c r="G1" s="216"/>
      <c r="H1" s="216"/>
      <c r="I1" s="216"/>
    </row>
    <row r="2" spans="1:10" x14ac:dyDescent="0.2">
      <c r="A2" s="217" t="s">
        <v>480</v>
      </c>
      <c r="B2" s="218"/>
      <c r="C2" s="218"/>
      <c r="D2" s="218"/>
      <c r="E2" s="218"/>
      <c r="F2" s="218"/>
      <c r="G2" s="218"/>
      <c r="H2" s="218"/>
      <c r="I2" s="218"/>
    </row>
    <row r="3" spans="1:10" x14ac:dyDescent="0.2">
      <c r="A3" s="219" t="s">
        <v>355</v>
      </c>
      <c r="B3" s="220"/>
      <c r="C3" s="220"/>
      <c r="D3" s="220"/>
      <c r="E3" s="220"/>
      <c r="F3" s="220"/>
      <c r="G3" s="220"/>
      <c r="H3" s="220"/>
      <c r="I3" s="220"/>
    </row>
    <row r="4" spans="1:10" x14ac:dyDescent="0.2">
      <c r="A4" s="221" t="s">
        <v>468</v>
      </c>
      <c r="B4" s="222"/>
      <c r="C4" s="222"/>
      <c r="D4" s="222"/>
      <c r="E4" s="222"/>
      <c r="F4" s="222"/>
      <c r="G4" s="222"/>
      <c r="H4" s="222"/>
      <c r="I4" s="223"/>
    </row>
    <row r="5" spans="1:10" ht="45" x14ac:dyDescent="0.2">
      <c r="A5" s="224" t="s">
        <v>2</v>
      </c>
      <c r="B5" s="225"/>
      <c r="C5" s="225"/>
      <c r="D5" s="225"/>
      <c r="E5" s="225"/>
      <c r="F5" s="225"/>
      <c r="G5" s="129" t="s">
        <v>105</v>
      </c>
      <c r="H5" s="12" t="s">
        <v>372</v>
      </c>
      <c r="I5" s="12" t="s">
        <v>373</v>
      </c>
    </row>
    <row r="6" spans="1:10" x14ac:dyDescent="0.2">
      <c r="A6" s="226">
        <v>1</v>
      </c>
      <c r="B6" s="227"/>
      <c r="C6" s="227"/>
      <c r="D6" s="227"/>
      <c r="E6" s="227"/>
      <c r="F6" s="227"/>
      <c r="G6" s="128">
        <v>2</v>
      </c>
      <c r="H6" s="12">
        <v>3</v>
      </c>
      <c r="I6" s="12">
        <v>4</v>
      </c>
    </row>
    <row r="7" spans="1:10" x14ac:dyDescent="0.2">
      <c r="A7" s="214"/>
      <c r="B7" s="214"/>
      <c r="C7" s="214"/>
      <c r="D7" s="214"/>
      <c r="E7" s="214"/>
      <c r="F7" s="214"/>
      <c r="G7" s="214"/>
      <c r="H7" s="214"/>
      <c r="I7" s="214"/>
    </row>
    <row r="8" spans="1:10" ht="12.75" customHeight="1" x14ac:dyDescent="0.2">
      <c r="A8" s="208" t="s">
        <v>4</v>
      </c>
      <c r="B8" s="208"/>
      <c r="C8" s="208"/>
      <c r="D8" s="208"/>
      <c r="E8" s="208"/>
      <c r="F8" s="208"/>
      <c r="G8" s="13">
        <v>1</v>
      </c>
      <c r="H8" s="31">
        <v>0</v>
      </c>
      <c r="I8" s="31">
        <v>0</v>
      </c>
    </row>
    <row r="9" spans="1:10" ht="12.75" customHeight="1" x14ac:dyDescent="0.2">
      <c r="A9" s="209" t="s">
        <v>381</v>
      </c>
      <c r="B9" s="209"/>
      <c r="C9" s="209"/>
      <c r="D9" s="209"/>
      <c r="E9" s="209"/>
      <c r="F9" s="209"/>
      <c r="G9" s="14">
        <v>2</v>
      </c>
      <c r="H9" s="32">
        <f>H10+H17+H27+H38+H43</f>
        <v>395850701</v>
      </c>
      <c r="I9" s="32">
        <f>I10+I17+I27+I38+I43</f>
        <v>399541564</v>
      </c>
    </row>
    <row r="10" spans="1:10" ht="12.75" customHeight="1" x14ac:dyDescent="0.2">
      <c r="A10" s="210" t="s">
        <v>5</v>
      </c>
      <c r="B10" s="210"/>
      <c r="C10" s="210"/>
      <c r="D10" s="210"/>
      <c r="E10" s="210"/>
      <c r="F10" s="210"/>
      <c r="G10" s="14">
        <v>3</v>
      </c>
      <c r="H10" s="32">
        <f>H11+H12+H13+H14+H15+H16</f>
        <v>6056676</v>
      </c>
      <c r="I10" s="32">
        <f>I11+I12+I13+I14+I15+I16</f>
        <v>5465412</v>
      </c>
      <c r="J10" s="33"/>
    </row>
    <row r="11" spans="1:10" ht="12.75" customHeight="1" x14ac:dyDescent="0.2">
      <c r="A11" s="207" t="s">
        <v>6</v>
      </c>
      <c r="B11" s="207"/>
      <c r="C11" s="207"/>
      <c r="D11" s="207"/>
      <c r="E11" s="207"/>
      <c r="F11" s="207"/>
      <c r="G11" s="13">
        <v>4</v>
      </c>
      <c r="H11" s="31">
        <v>0</v>
      </c>
      <c r="I11" s="31">
        <v>0</v>
      </c>
    </row>
    <row r="12" spans="1:10" ht="22.9" customHeight="1" x14ac:dyDescent="0.2">
      <c r="A12" s="207" t="s">
        <v>7</v>
      </c>
      <c r="B12" s="207"/>
      <c r="C12" s="207"/>
      <c r="D12" s="207"/>
      <c r="E12" s="207"/>
      <c r="F12" s="207"/>
      <c r="G12" s="13">
        <v>5</v>
      </c>
      <c r="H12" s="31">
        <v>4563784</v>
      </c>
      <c r="I12" s="31">
        <v>3873959</v>
      </c>
    </row>
    <row r="13" spans="1:10" ht="12.75" customHeight="1" x14ac:dyDescent="0.2">
      <c r="A13" s="207" t="s">
        <v>8</v>
      </c>
      <c r="B13" s="207"/>
      <c r="C13" s="207"/>
      <c r="D13" s="207"/>
      <c r="E13" s="207"/>
      <c r="F13" s="207"/>
      <c r="G13" s="13">
        <v>6</v>
      </c>
      <c r="H13" s="31">
        <v>1213000</v>
      </c>
      <c r="I13" s="31">
        <v>1213000</v>
      </c>
    </row>
    <row r="14" spans="1:10" ht="12.75" customHeight="1" x14ac:dyDescent="0.2">
      <c r="A14" s="207" t="s">
        <v>9</v>
      </c>
      <c r="B14" s="207"/>
      <c r="C14" s="207"/>
      <c r="D14" s="207"/>
      <c r="E14" s="207"/>
      <c r="F14" s="207"/>
      <c r="G14" s="13">
        <v>7</v>
      </c>
      <c r="H14" s="31">
        <v>0</v>
      </c>
      <c r="I14" s="33">
        <v>0</v>
      </c>
    </row>
    <row r="15" spans="1:10" ht="12.75" customHeight="1" x14ac:dyDescent="0.2">
      <c r="A15" s="207" t="s">
        <v>10</v>
      </c>
      <c r="B15" s="207"/>
      <c r="C15" s="207"/>
      <c r="D15" s="207"/>
      <c r="E15" s="207"/>
      <c r="F15" s="207"/>
      <c r="G15" s="13">
        <v>8</v>
      </c>
      <c r="H15" s="31">
        <v>279892</v>
      </c>
      <c r="I15" s="31">
        <v>378453</v>
      </c>
    </row>
    <row r="16" spans="1:10" ht="12.75" customHeight="1" x14ac:dyDescent="0.2">
      <c r="A16" s="207" t="s">
        <v>11</v>
      </c>
      <c r="B16" s="207"/>
      <c r="C16" s="207"/>
      <c r="D16" s="207"/>
      <c r="E16" s="207"/>
      <c r="F16" s="207"/>
      <c r="G16" s="13">
        <v>9</v>
      </c>
      <c r="H16" s="31">
        <v>0</v>
      </c>
      <c r="I16" s="31">
        <v>0</v>
      </c>
    </row>
    <row r="17" spans="1:9" ht="12.75" customHeight="1" x14ac:dyDescent="0.2">
      <c r="A17" s="210" t="s">
        <v>12</v>
      </c>
      <c r="B17" s="210"/>
      <c r="C17" s="210"/>
      <c r="D17" s="210"/>
      <c r="E17" s="210"/>
      <c r="F17" s="210"/>
      <c r="G17" s="14">
        <v>10</v>
      </c>
      <c r="H17" s="32">
        <f>H18+H19+H20+H21+H22+H23+H24+H25+H26</f>
        <v>339294667</v>
      </c>
      <c r="I17" s="32">
        <f>I18+I19+I20+I21+I22+I23+I24+I25+I26</f>
        <v>333865152</v>
      </c>
    </row>
    <row r="18" spans="1:9" ht="12.75" customHeight="1" x14ac:dyDescent="0.2">
      <c r="A18" s="207" t="s">
        <v>13</v>
      </c>
      <c r="B18" s="207"/>
      <c r="C18" s="207"/>
      <c r="D18" s="207"/>
      <c r="E18" s="207"/>
      <c r="F18" s="207"/>
      <c r="G18" s="13">
        <v>11</v>
      </c>
      <c r="H18" s="31">
        <v>18699600</v>
      </c>
      <c r="I18" s="31">
        <v>18720031</v>
      </c>
    </row>
    <row r="19" spans="1:9" ht="12.75" customHeight="1" x14ac:dyDescent="0.2">
      <c r="A19" s="207" t="s">
        <v>14</v>
      </c>
      <c r="B19" s="207"/>
      <c r="C19" s="207"/>
      <c r="D19" s="207"/>
      <c r="E19" s="207"/>
      <c r="F19" s="207"/>
      <c r="G19" s="13">
        <v>12</v>
      </c>
      <c r="H19" s="31">
        <v>111288565</v>
      </c>
      <c r="I19" s="31">
        <v>105480989</v>
      </c>
    </row>
    <row r="20" spans="1:9" ht="12.75" customHeight="1" x14ac:dyDescent="0.2">
      <c r="A20" s="207" t="s">
        <v>15</v>
      </c>
      <c r="B20" s="207"/>
      <c r="C20" s="207"/>
      <c r="D20" s="207"/>
      <c r="E20" s="207"/>
      <c r="F20" s="207"/>
      <c r="G20" s="13">
        <v>13</v>
      </c>
      <c r="H20" s="31">
        <v>73294088</v>
      </c>
      <c r="I20" s="31">
        <v>74865492</v>
      </c>
    </row>
    <row r="21" spans="1:9" ht="12.75" customHeight="1" x14ac:dyDescent="0.2">
      <c r="A21" s="207" t="s">
        <v>16</v>
      </c>
      <c r="B21" s="207"/>
      <c r="C21" s="207"/>
      <c r="D21" s="207"/>
      <c r="E21" s="207"/>
      <c r="F21" s="207"/>
      <c r="G21" s="13">
        <v>14</v>
      </c>
      <c r="H21" s="31">
        <v>22651058</v>
      </c>
      <c r="I21" s="31">
        <v>22376289</v>
      </c>
    </row>
    <row r="22" spans="1:9" ht="12.75" customHeight="1" x14ac:dyDescent="0.2">
      <c r="A22" s="207" t="s">
        <v>17</v>
      </c>
      <c r="B22" s="207"/>
      <c r="C22" s="207"/>
      <c r="D22" s="207"/>
      <c r="E22" s="207"/>
      <c r="F22" s="207"/>
      <c r="G22" s="13">
        <v>15</v>
      </c>
      <c r="H22" s="31">
        <v>0</v>
      </c>
      <c r="I22" s="31">
        <v>0</v>
      </c>
    </row>
    <row r="23" spans="1:9" ht="12.75" customHeight="1" x14ac:dyDescent="0.2">
      <c r="A23" s="207" t="s">
        <v>18</v>
      </c>
      <c r="B23" s="207"/>
      <c r="C23" s="207"/>
      <c r="D23" s="207"/>
      <c r="E23" s="207"/>
      <c r="F23" s="207"/>
      <c r="G23" s="13">
        <v>16</v>
      </c>
      <c r="H23" s="31">
        <v>20408</v>
      </c>
      <c r="I23" s="31">
        <v>0</v>
      </c>
    </row>
    <row r="24" spans="1:9" ht="12.75" customHeight="1" x14ac:dyDescent="0.2">
      <c r="A24" s="207" t="s">
        <v>19</v>
      </c>
      <c r="B24" s="207"/>
      <c r="C24" s="207"/>
      <c r="D24" s="207"/>
      <c r="E24" s="207"/>
      <c r="F24" s="207"/>
      <c r="G24" s="13">
        <v>17</v>
      </c>
      <c r="H24" s="31">
        <v>952493</v>
      </c>
      <c r="I24" s="31">
        <v>1065094</v>
      </c>
    </row>
    <row r="25" spans="1:9" ht="12.75" customHeight="1" x14ac:dyDescent="0.2">
      <c r="A25" s="207" t="s">
        <v>20</v>
      </c>
      <c r="B25" s="207"/>
      <c r="C25" s="207"/>
      <c r="D25" s="207"/>
      <c r="E25" s="207"/>
      <c r="F25" s="207"/>
      <c r="G25" s="13">
        <v>18</v>
      </c>
      <c r="H25" s="31">
        <v>112388455</v>
      </c>
      <c r="I25" s="31">
        <v>111357257</v>
      </c>
    </row>
    <row r="26" spans="1:9" ht="12.75" customHeight="1" x14ac:dyDescent="0.2">
      <c r="A26" s="207" t="s">
        <v>21</v>
      </c>
      <c r="B26" s="207"/>
      <c r="C26" s="207"/>
      <c r="D26" s="207"/>
      <c r="E26" s="207"/>
      <c r="F26" s="207"/>
      <c r="G26" s="13">
        <v>19</v>
      </c>
      <c r="H26" s="31">
        <v>0</v>
      </c>
      <c r="I26" s="31">
        <v>0</v>
      </c>
    </row>
    <row r="27" spans="1:9" ht="12.75" customHeight="1" x14ac:dyDescent="0.2">
      <c r="A27" s="210" t="s">
        <v>22</v>
      </c>
      <c r="B27" s="210"/>
      <c r="C27" s="210"/>
      <c r="D27" s="210"/>
      <c r="E27" s="210"/>
      <c r="F27" s="210"/>
      <c r="G27" s="14">
        <v>20</v>
      </c>
      <c r="H27" s="32">
        <f>SUM(H28:H37)</f>
        <v>13734197</v>
      </c>
      <c r="I27" s="32">
        <f>SUM(I28:I37)</f>
        <v>10647018</v>
      </c>
    </row>
    <row r="28" spans="1:9" ht="12.75" customHeight="1" x14ac:dyDescent="0.2">
      <c r="A28" s="207" t="s">
        <v>23</v>
      </c>
      <c r="B28" s="207"/>
      <c r="C28" s="207"/>
      <c r="D28" s="207"/>
      <c r="E28" s="207"/>
      <c r="F28" s="207"/>
      <c r="G28" s="13">
        <v>21</v>
      </c>
      <c r="H28" s="31">
        <v>0</v>
      </c>
      <c r="I28" s="31">
        <v>0</v>
      </c>
    </row>
    <row r="29" spans="1:9" ht="12.75" customHeight="1" x14ac:dyDescent="0.2">
      <c r="A29" s="207" t="s">
        <v>24</v>
      </c>
      <c r="B29" s="207"/>
      <c r="C29" s="207"/>
      <c r="D29" s="207"/>
      <c r="E29" s="207"/>
      <c r="F29" s="207"/>
      <c r="G29" s="13">
        <v>22</v>
      </c>
      <c r="H29" s="31">
        <v>0</v>
      </c>
      <c r="I29" s="31">
        <v>0</v>
      </c>
    </row>
    <row r="30" spans="1:9" ht="12.75" customHeight="1" x14ac:dyDescent="0.2">
      <c r="A30" s="207" t="s">
        <v>25</v>
      </c>
      <c r="B30" s="207"/>
      <c r="C30" s="207"/>
      <c r="D30" s="207"/>
      <c r="E30" s="207"/>
      <c r="F30" s="207"/>
      <c r="G30" s="13">
        <v>23</v>
      </c>
      <c r="H30" s="31">
        <v>0</v>
      </c>
      <c r="I30" s="31">
        <v>0</v>
      </c>
    </row>
    <row r="31" spans="1:9" ht="24" customHeight="1" x14ac:dyDescent="0.2">
      <c r="A31" s="207" t="s">
        <v>26</v>
      </c>
      <c r="B31" s="207"/>
      <c r="C31" s="207"/>
      <c r="D31" s="207"/>
      <c r="E31" s="207"/>
      <c r="F31" s="207"/>
      <c r="G31" s="13">
        <v>24</v>
      </c>
      <c r="H31" s="31">
        <v>4000</v>
      </c>
      <c r="I31" s="31">
        <v>4000</v>
      </c>
    </row>
    <row r="32" spans="1:9" ht="23.45" customHeight="1" x14ac:dyDescent="0.2">
      <c r="A32" s="207" t="s">
        <v>27</v>
      </c>
      <c r="B32" s="207"/>
      <c r="C32" s="207"/>
      <c r="D32" s="207"/>
      <c r="E32" s="207"/>
      <c r="F32" s="207"/>
      <c r="G32" s="13">
        <v>25</v>
      </c>
      <c r="H32" s="31">
        <v>0</v>
      </c>
      <c r="I32" s="31">
        <v>0</v>
      </c>
    </row>
    <row r="33" spans="1:9" ht="21.6" customHeight="1" x14ac:dyDescent="0.2">
      <c r="A33" s="207" t="s">
        <v>28</v>
      </c>
      <c r="B33" s="207"/>
      <c r="C33" s="207"/>
      <c r="D33" s="207"/>
      <c r="E33" s="207"/>
      <c r="F33" s="207"/>
      <c r="G33" s="13">
        <v>26</v>
      </c>
      <c r="H33" s="31">
        <v>0</v>
      </c>
      <c r="I33" s="31">
        <v>0</v>
      </c>
    </row>
    <row r="34" spans="1:9" ht="12.75" customHeight="1" x14ac:dyDescent="0.2">
      <c r="A34" s="207" t="s">
        <v>29</v>
      </c>
      <c r="B34" s="207"/>
      <c r="C34" s="207"/>
      <c r="D34" s="207"/>
      <c r="E34" s="207"/>
      <c r="F34" s="207"/>
      <c r="G34" s="13">
        <v>27</v>
      </c>
      <c r="H34" s="31">
        <v>0</v>
      </c>
      <c r="I34" s="31">
        <v>0</v>
      </c>
    </row>
    <row r="35" spans="1:9" ht="12.75" customHeight="1" x14ac:dyDescent="0.2">
      <c r="A35" s="207" t="s">
        <v>30</v>
      </c>
      <c r="B35" s="207"/>
      <c r="C35" s="207"/>
      <c r="D35" s="207"/>
      <c r="E35" s="207"/>
      <c r="F35" s="207"/>
      <c r="G35" s="13">
        <v>28</v>
      </c>
      <c r="H35" s="31">
        <v>13730197</v>
      </c>
      <c r="I35" s="31">
        <v>10643018</v>
      </c>
    </row>
    <row r="36" spans="1:9" ht="12.75" customHeight="1" x14ac:dyDescent="0.2">
      <c r="A36" s="207" t="s">
        <v>31</v>
      </c>
      <c r="B36" s="207"/>
      <c r="C36" s="207"/>
      <c r="D36" s="207"/>
      <c r="E36" s="207"/>
      <c r="F36" s="207"/>
      <c r="G36" s="13">
        <v>29</v>
      </c>
      <c r="H36" s="31">
        <v>0</v>
      </c>
      <c r="I36" s="31">
        <v>0</v>
      </c>
    </row>
    <row r="37" spans="1:9" ht="12.75" customHeight="1" x14ac:dyDescent="0.2">
      <c r="A37" s="207" t="s">
        <v>32</v>
      </c>
      <c r="B37" s="207"/>
      <c r="C37" s="207"/>
      <c r="D37" s="207"/>
      <c r="E37" s="207"/>
      <c r="F37" s="207"/>
      <c r="G37" s="13">
        <v>30</v>
      </c>
      <c r="H37" s="31">
        <v>0</v>
      </c>
      <c r="I37" s="31">
        <v>0</v>
      </c>
    </row>
    <row r="38" spans="1:9" ht="12.75" customHeight="1" x14ac:dyDescent="0.2">
      <c r="A38" s="210" t="s">
        <v>33</v>
      </c>
      <c r="B38" s="210"/>
      <c r="C38" s="210"/>
      <c r="D38" s="210"/>
      <c r="E38" s="210"/>
      <c r="F38" s="210"/>
      <c r="G38" s="14">
        <v>31</v>
      </c>
      <c r="H38" s="32">
        <f>H39+H40+H41+H42</f>
        <v>36765161</v>
      </c>
      <c r="I38" s="32">
        <f>I39+I40+I41+I42</f>
        <v>49563982</v>
      </c>
    </row>
    <row r="39" spans="1:9" ht="12.75" customHeight="1" x14ac:dyDescent="0.2">
      <c r="A39" s="207" t="s">
        <v>34</v>
      </c>
      <c r="B39" s="207"/>
      <c r="C39" s="207"/>
      <c r="D39" s="207"/>
      <c r="E39" s="207"/>
      <c r="F39" s="207"/>
      <c r="G39" s="13">
        <v>32</v>
      </c>
      <c r="H39" s="31">
        <v>0</v>
      </c>
      <c r="I39" s="31">
        <v>0</v>
      </c>
    </row>
    <row r="40" spans="1:9" ht="12.75" customHeight="1" x14ac:dyDescent="0.2">
      <c r="A40" s="207" t="s">
        <v>35</v>
      </c>
      <c r="B40" s="207"/>
      <c r="C40" s="207"/>
      <c r="D40" s="207"/>
      <c r="E40" s="207"/>
      <c r="F40" s="207"/>
      <c r="G40" s="13">
        <v>33</v>
      </c>
      <c r="H40" s="31">
        <v>0</v>
      </c>
      <c r="I40" s="31">
        <v>0</v>
      </c>
    </row>
    <row r="41" spans="1:9" ht="12.75" customHeight="1" x14ac:dyDescent="0.2">
      <c r="A41" s="207" t="s">
        <v>36</v>
      </c>
      <c r="B41" s="207"/>
      <c r="C41" s="207"/>
      <c r="D41" s="207"/>
      <c r="E41" s="207"/>
      <c r="F41" s="207"/>
      <c r="G41" s="13">
        <v>34</v>
      </c>
      <c r="H41" s="31">
        <v>0</v>
      </c>
      <c r="I41" s="31">
        <v>0</v>
      </c>
    </row>
    <row r="42" spans="1:9" ht="12.75" customHeight="1" x14ac:dyDescent="0.2">
      <c r="A42" s="207" t="s">
        <v>37</v>
      </c>
      <c r="B42" s="207"/>
      <c r="C42" s="207"/>
      <c r="D42" s="207"/>
      <c r="E42" s="207"/>
      <c r="F42" s="207"/>
      <c r="G42" s="13">
        <v>35</v>
      </c>
      <c r="H42" s="31">
        <v>36765161</v>
      </c>
      <c r="I42" s="31">
        <v>49563982</v>
      </c>
    </row>
    <row r="43" spans="1:9" ht="12.75" customHeight="1" x14ac:dyDescent="0.2">
      <c r="A43" s="207" t="s">
        <v>38</v>
      </c>
      <c r="B43" s="207"/>
      <c r="C43" s="207"/>
      <c r="D43" s="207"/>
      <c r="E43" s="207"/>
      <c r="F43" s="207"/>
      <c r="G43" s="13">
        <v>36</v>
      </c>
      <c r="H43" s="31">
        <v>0</v>
      </c>
      <c r="I43" s="31">
        <v>0</v>
      </c>
    </row>
    <row r="44" spans="1:9" ht="12.75" customHeight="1" x14ac:dyDescent="0.2">
      <c r="A44" s="209" t="s">
        <v>382</v>
      </c>
      <c r="B44" s="209"/>
      <c r="C44" s="209"/>
      <c r="D44" s="209"/>
      <c r="E44" s="209"/>
      <c r="F44" s="209"/>
      <c r="G44" s="14">
        <v>37</v>
      </c>
      <c r="H44" s="32">
        <f>H45+H53+H60+H70</f>
        <v>547440650</v>
      </c>
      <c r="I44" s="32">
        <f>I45+I53+I60+I70</f>
        <v>518456983</v>
      </c>
    </row>
    <row r="45" spans="1:9" ht="12.75" customHeight="1" x14ac:dyDescent="0.2">
      <c r="A45" s="210" t="s">
        <v>39</v>
      </c>
      <c r="B45" s="210"/>
      <c r="C45" s="210"/>
      <c r="D45" s="210"/>
      <c r="E45" s="210"/>
      <c r="F45" s="210"/>
      <c r="G45" s="14">
        <v>38</v>
      </c>
      <c r="H45" s="32">
        <f>SUM(H46:H52)</f>
        <v>85247916</v>
      </c>
      <c r="I45" s="32">
        <f>SUM(I46:I52)</f>
        <v>80086705</v>
      </c>
    </row>
    <row r="46" spans="1:9" ht="12.75" customHeight="1" x14ac:dyDescent="0.2">
      <c r="A46" s="207" t="s">
        <v>40</v>
      </c>
      <c r="B46" s="207"/>
      <c r="C46" s="207"/>
      <c r="D46" s="207"/>
      <c r="E46" s="207"/>
      <c r="F46" s="207"/>
      <c r="G46" s="13">
        <v>39</v>
      </c>
      <c r="H46" s="31">
        <v>49570241</v>
      </c>
      <c r="I46" s="31">
        <v>45187261</v>
      </c>
    </row>
    <row r="47" spans="1:9" ht="12.75" customHeight="1" x14ac:dyDescent="0.2">
      <c r="A47" s="207" t="s">
        <v>41</v>
      </c>
      <c r="B47" s="207"/>
      <c r="C47" s="207"/>
      <c r="D47" s="207"/>
      <c r="E47" s="207"/>
      <c r="F47" s="207"/>
      <c r="G47" s="13">
        <v>40</v>
      </c>
      <c r="H47" s="31">
        <v>6874510</v>
      </c>
      <c r="I47" s="31">
        <v>7981763</v>
      </c>
    </row>
    <row r="48" spans="1:9" ht="12.75" customHeight="1" x14ac:dyDescent="0.2">
      <c r="A48" s="207" t="s">
        <v>42</v>
      </c>
      <c r="B48" s="207"/>
      <c r="C48" s="207"/>
      <c r="D48" s="207"/>
      <c r="E48" s="207"/>
      <c r="F48" s="207"/>
      <c r="G48" s="13">
        <v>41</v>
      </c>
      <c r="H48" s="31">
        <v>21346042</v>
      </c>
      <c r="I48" s="31">
        <v>18758725</v>
      </c>
    </row>
    <row r="49" spans="1:9" ht="12.75" customHeight="1" x14ac:dyDescent="0.2">
      <c r="A49" s="207" t="s">
        <v>43</v>
      </c>
      <c r="B49" s="207"/>
      <c r="C49" s="207"/>
      <c r="D49" s="207"/>
      <c r="E49" s="207"/>
      <c r="F49" s="207"/>
      <c r="G49" s="13">
        <v>42</v>
      </c>
      <c r="H49" s="31">
        <v>7082773</v>
      </c>
      <c r="I49" s="31">
        <v>8158956</v>
      </c>
    </row>
    <row r="50" spans="1:9" ht="12.75" customHeight="1" x14ac:dyDescent="0.2">
      <c r="A50" s="207" t="s">
        <v>44</v>
      </c>
      <c r="B50" s="207"/>
      <c r="C50" s="207"/>
      <c r="D50" s="207"/>
      <c r="E50" s="207"/>
      <c r="F50" s="207"/>
      <c r="G50" s="13">
        <v>43</v>
      </c>
      <c r="H50" s="31">
        <v>374350</v>
      </c>
      <c r="I50" s="31">
        <v>0</v>
      </c>
    </row>
    <row r="51" spans="1:9" ht="12.75" customHeight="1" x14ac:dyDescent="0.2">
      <c r="A51" s="207" t="s">
        <v>45</v>
      </c>
      <c r="B51" s="207"/>
      <c r="C51" s="207"/>
      <c r="D51" s="207"/>
      <c r="E51" s="207"/>
      <c r="F51" s="207"/>
      <c r="G51" s="13">
        <v>44</v>
      </c>
      <c r="H51" s="31">
        <v>0</v>
      </c>
      <c r="I51" s="31">
        <v>0</v>
      </c>
    </row>
    <row r="52" spans="1:9" ht="12.75" customHeight="1" x14ac:dyDescent="0.2">
      <c r="A52" s="207" t="s">
        <v>46</v>
      </c>
      <c r="B52" s="207"/>
      <c r="C52" s="207"/>
      <c r="D52" s="207"/>
      <c r="E52" s="207"/>
      <c r="F52" s="207"/>
      <c r="G52" s="13">
        <v>45</v>
      </c>
      <c r="H52" s="31">
        <v>0</v>
      </c>
      <c r="I52" s="31">
        <v>0</v>
      </c>
    </row>
    <row r="53" spans="1:9" ht="12.75" customHeight="1" x14ac:dyDescent="0.2">
      <c r="A53" s="210" t="s">
        <v>47</v>
      </c>
      <c r="B53" s="210"/>
      <c r="C53" s="210"/>
      <c r="D53" s="210"/>
      <c r="E53" s="210"/>
      <c r="F53" s="210"/>
      <c r="G53" s="14">
        <v>46</v>
      </c>
      <c r="H53" s="32">
        <f>SUM(H54:H59)</f>
        <v>386124913</v>
      </c>
      <c r="I53" s="32">
        <f>SUM(I54:I59)</f>
        <v>357355483</v>
      </c>
    </row>
    <row r="54" spans="1:9" ht="12.75" customHeight="1" x14ac:dyDescent="0.2">
      <c r="A54" s="207" t="s">
        <v>48</v>
      </c>
      <c r="B54" s="207"/>
      <c r="C54" s="207"/>
      <c r="D54" s="207"/>
      <c r="E54" s="207"/>
      <c r="F54" s="207"/>
      <c r="G54" s="13">
        <v>47</v>
      </c>
      <c r="H54" s="31">
        <v>0</v>
      </c>
      <c r="I54" s="31">
        <v>0</v>
      </c>
    </row>
    <row r="55" spans="1:9" ht="12.75" customHeight="1" x14ac:dyDescent="0.2">
      <c r="A55" s="207" t="s">
        <v>49</v>
      </c>
      <c r="B55" s="207"/>
      <c r="C55" s="207"/>
      <c r="D55" s="207"/>
      <c r="E55" s="207"/>
      <c r="F55" s="207"/>
      <c r="G55" s="13">
        <v>48</v>
      </c>
      <c r="H55" s="31">
        <v>0</v>
      </c>
      <c r="I55" s="31">
        <v>0</v>
      </c>
    </row>
    <row r="56" spans="1:9" ht="12.75" customHeight="1" x14ac:dyDescent="0.2">
      <c r="A56" s="207" t="s">
        <v>50</v>
      </c>
      <c r="B56" s="207"/>
      <c r="C56" s="207"/>
      <c r="D56" s="207"/>
      <c r="E56" s="207"/>
      <c r="F56" s="207"/>
      <c r="G56" s="13">
        <v>49</v>
      </c>
      <c r="H56" s="31">
        <v>233387758</v>
      </c>
      <c r="I56" s="31">
        <v>225178656</v>
      </c>
    </row>
    <row r="57" spans="1:9" ht="12.75" customHeight="1" x14ac:dyDescent="0.2">
      <c r="A57" s="207" t="s">
        <v>51</v>
      </c>
      <c r="B57" s="207"/>
      <c r="C57" s="207"/>
      <c r="D57" s="207"/>
      <c r="E57" s="207"/>
      <c r="F57" s="207"/>
      <c r="G57" s="13">
        <v>50</v>
      </c>
      <c r="H57" s="31">
        <v>323319</v>
      </c>
      <c r="I57" s="31">
        <v>189501</v>
      </c>
    </row>
    <row r="58" spans="1:9" ht="12.75" customHeight="1" x14ac:dyDescent="0.2">
      <c r="A58" s="207" t="s">
        <v>52</v>
      </c>
      <c r="B58" s="207"/>
      <c r="C58" s="207"/>
      <c r="D58" s="207"/>
      <c r="E58" s="207"/>
      <c r="F58" s="207"/>
      <c r="G58" s="13">
        <v>51</v>
      </c>
      <c r="H58" s="31">
        <v>15771179</v>
      </c>
      <c r="I58" s="31">
        <v>10613664</v>
      </c>
    </row>
    <row r="59" spans="1:9" ht="12.75" customHeight="1" x14ac:dyDescent="0.2">
      <c r="A59" s="207" t="s">
        <v>53</v>
      </c>
      <c r="B59" s="207"/>
      <c r="C59" s="207"/>
      <c r="D59" s="207"/>
      <c r="E59" s="207"/>
      <c r="F59" s="207"/>
      <c r="G59" s="13">
        <v>52</v>
      </c>
      <c r="H59" s="31">
        <v>136642657</v>
      </c>
      <c r="I59" s="31">
        <v>121373662</v>
      </c>
    </row>
    <row r="60" spans="1:9" ht="12.75" customHeight="1" x14ac:dyDescent="0.2">
      <c r="A60" s="210" t="s">
        <v>54</v>
      </c>
      <c r="B60" s="210"/>
      <c r="C60" s="210"/>
      <c r="D60" s="210"/>
      <c r="E60" s="210"/>
      <c r="F60" s="210"/>
      <c r="G60" s="14">
        <v>53</v>
      </c>
      <c r="H60" s="32">
        <f>SUM(H61:H69)</f>
        <v>14548513</v>
      </c>
      <c r="I60" s="32">
        <f>SUM(I61:I69)</f>
        <v>15000709</v>
      </c>
    </row>
    <row r="61" spans="1:9" ht="12.75" customHeight="1" x14ac:dyDescent="0.2">
      <c r="A61" s="207" t="s">
        <v>23</v>
      </c>
      <c r="B61" s="207"/>
      <c r="C61" s="207"/>
      <c r="D61" s="207"/>
      <c r="E61" s="207"/>
      <c r="F61" s="207"/>
      <c r="G61" s="13">
        <v>54</v>
      </c>
      <c r="H61" s="31">
        <v>0</v>
      </c>
      <c r="I61" s="31">
        <v>0</v>
      </c>
    </row>
    <row r="62" spans="1:9" ht="27.6" customHeight="1" x14ac:dyDescent="0.2">
      <c r="A62" s="207" t="s">
        <v>24</v>
      </c>
      <c r="B62" s="207"/>
      <c r="C62" s="207"/>
      <c r="D62" s="207"/>
      <c r="E62" s="207"/>
      <c r="F62" s="207"/>
      <c r="G62" s="13">
        <v>55</v>
      </c>
      <c r="H62" s="31">
        <v>0</v>
      </c>
      <c r="I62" s="31">
        <v>0</v>
      </c>
    </row>
    <row r="63" spans="1:9" ht="12.75" customHeight="1" x14ac:dyDescent="0.2">
      <c r="A63" s="207" t="s">
        <v>25</v>
      </c>
      <c r="B63" s="207"/>
      <c r="C63" s="207"/>
      <c r="D63" s="207"/>
      <c r="E63" s="207"/>
      <c r="F63" s="207"/>
      <c r="G63" s="13">
        <v>56</v>
      </c>
      <c r="H63" s="31">
        <v>0</v>
      </c>
      <c r="I63" s="31">
        <v>0</v>
      </c>
    </row>
    <row r="64" spans="1:9" ht="25.9" customHeight="1" x14ac:dyDescent="0.2">
      <c r="A64" s="207" t="s">
        <v>55</v>
      </c>
      <c r="B64" s="207"/>
      <c r="C64" s="207"/>
      <c r="D64" s="207"/>
      <c r="E64" s="207"/>
      <c r="F64" s="207"/>
      <c r="G64" s="13">
        <v>57</v>
      </c>
      <c r="H64" s="31">
        <v>0</v>
      </c>
      <c r="I64" s="31">
        <v>0</v>
      </c>
    </row>
    <row r="65" spans="1:10" ht="21.6" customHeight="1" x14ac:dyDescent="0.2">
      <c r="A65" s="207" t="s">
        <v>27</v>
      </c>
      <c r="B65" s="207"/>
      <c r="C65" s="207"/>
      <c r="D65" s="207"/>
      <c r="E65" s="207"/>
      <c r="F65" s="207"/>
      <c r="G65" s="13">
        <v>58</v>
      </c>
      <c r="H65" s="31">
        <v>0</v>
      </c>
      <c r="I65" s="31">
        <v>0</v>
      </c>
    </row>
    <row r="66" spans="1:10" ht="21.6" customHeight="1" x14ac:dyDescent="0.2">
      <c r="A66" s="207" t="s">
        <v>28</v>
      </c>
      <c r="B66" s="207"/>
      <c r="C66" s="207"/>
      <c r="D66" s="207"/>
      <c r="E66" s="207"/>
      <c r="F66" s="207"/>
      <c r="G66" s="13">
        <v>59</v>
      </c>
      <c r="H66" s="31">
        <v>0</v>
      </c>
      <c r="I66" s="31">
        <v>0</v>
      </c>
    </row>
    <row r="67" spans="1:10" ht="12.75" customHeight="1" x14ac:dyDescent="0.2">
      <c r="A67" s="207" t="s">
        <v>29</v>
      </c>
      <c r="B67" s="207"/>
      <c r="C67" s="207"/>
      <c r="D67" s="207"/>
      <c r="E67" s="207"/>
      <c r="F67" s="207"/>
      <c r="G67" s="13">
        <v>60</v>
      </c>
      <c r="H67" s="31">
        <v>0</v>
      </c>
      <c r="I67" s="31">
        <v>0</v>
      </c>
    </row>
    <row r="68" spans="1:10" ht="12.75" customHeight="1" x14ac:dyDescent="0.2">
      <c r="A68" s="207" t="s">
        <v>30</v>
      </c>
      <c r="B68" s="207"/>
      <c r="C68" s="207"/>
      <c r="D68" s="207"/>
      <c r="E68" s="207"/>
      <c r="F68" s="207"/>
      <c r="G68" s="13">
        <v>61</v>
      </c>
      <c r="H68" s="31">
        <v>14548513</v>
      </c>
      <c r="I68" s="31">
        <v>15000709</v>
      </c>
    </row>
    <row r="69" spans="1:10" ht="12.75" customHeight="1" x14ac:dyDescent="0.2">
      <c r="A69" s="207" t="s">
        <v>56</v>
      </c>
      <c r="B69" s="207"/>
      <c r="C69" s="207"/>
      <c r="D69" s="207"/>
      <c r="E69" s="207"/>
      <c r="F69" s="207"/>
      <c r="G69" s="13">
        <v>62</v>
      </c>
      <c r="H69" s="31">
        <v>0</v>
      </c>
      <c r="I69" s="33">
        <v>0</v>
      </c>
    </row>
    <row r="70" spans="1:10" ht="12.75" customHeight="1" x14ac:dyDescent="0.2">
      <c r="A70" s="207" t="s">
        <v>57</v>
      </c>
      <c r="B70" s="207"/>
      <c r="C70" s="207"/>
      <c r="D70" s="207"/>
      <c r="E70" s="207"/>
      <c r="F70" s="207"/>
      <c r="G70" s="13">
        <v>63</v>
      </c>
      <c r="H70" s="31">
        <v>61519308</v>
      </c>
      <c r="I70" s="31">
        <v>66014086</v>
      </c>
      <c r="J70" s="33"/>
    </row>
    <row r="71" spans="1:10" ht="12.75" customHeight="1" x14ac:dyDescent="0.2">
      <c r="A71" s="208" t="s">
        <v>58</v>
      </c>
      <c r="B71" s="208"/>
      <c r="C71" s="208"/>
      <c r="D71" s="208"/>
      <c r="E71" s="208"/>
      <c r="F71" s="208"/>
      <c r="G71" s="13">
        <v>64</v>
      </c>
      <c r="H71" s="31">
        <v>3341230</v>
      </c>
      <c r="I71" s="31">
        <v>6898561</v>
      </c>
    </row>
    <row r="72" spans="1:10" ht="12.75" customHeight="1" x14ac:dyDescent="0.2">
      <c r="A72" s="209" t="s">
        <v>383</v>
      </c>
      <c r="B72" s="209"/>
      <c r="C72" s="209"/>
      <c r="D72" s="209"/>
      <c r="E72" s="209"/>
      <c r="F72" s="209"/>
      <c r="G72" s="14">
        <v>65</v>
      </c>
      <c r="H72" s="32">
        <f>H8+H9+H44+H71</f>
        <v>946632581</v>
      </c>
      <c r="I72" s="32">
        <f>I8+I9+I44+I71</f>
        <v>924897108</v>
      </c>
    </row>
    <row r="73" spans="1:10" ht="12.75" customHeight="1" x14ac:dyDescent="0.2">
      <c r="A73" s="208" t="s">
        <v>59</v>
      </c>
      <c r="B73" s="208"/>
      <c r="C73" s="208"/>
      <c r="D73" s="208"/>
      <c r="E73" s="208"/>
      <c r="F73" s="208"/>
      <c r="G73" s="13">
        <v>66</v>
      </c>
      <c r="H73" s="31">
        <v>487526376</v>
      </c>
      <c r="I73" s="31">
        <v>363472674</v>
      </c>
    </row>
    <row r="74" spans="1:10" x14ac:dyDescent="0.2">
      <c r="A74" s="212" t="s">
        <v>60</v>
      </c>
      <c r="B74" s="213"/>
      <c r="C74" s="213"/>
      <c r="D74" s="213"/>
      <c r="E74" s="213"/>
      <c r="F74" s="213"/>
      <c r="G74" s="213"/>
      <c r="H74" s="213"/>
      <c r="I74" s="213"/>
    </row>
    <row r="75" spans="1:10" ht="12.75" customHeight="1" x14ac:dyDescent="0.2">
      <c r="A75" s="209" t="s">
        <v>384</v>
      </c>
      <c r="B75" s="209"/>
      <c r="C75" s="209"/>
      <c r="D75" s="209"/>
      <c r="E75" s="209"/>
      <c r="F75" s="209"/>
      <c r="G75" s="14">
        <v>67</v>
      </c>
      <c r="H75" s="32">
        <f>H76+H77+H78+H84+H85+H89+H92+H95</f>
        <v>82514228</v>
      </c>
      <c r="I75" s="32">
        <f>I76+I77+I78+I84+I85+I89+I92+I95</f>
        <v>88524248</v>
      </c>
    </row>
    <row r="76" spans="1:10" ht="12.75" customHeight="1" x14ac:dyDescent="0.2">
      <c r="A76" s="207" t="s">
        <v>61</v>
      </c>
      <c r="B76" s="207"/>
      <c r="C76" s="207"/>
      <c r="D76" s="207"/>
      <c r="E76" s="207"/>
      <c r="F76" s="207"/>
      <c r="G76" s="13">
        <v>68</v>
      </c>
      <c r="H76" s="31">
        <v>247193050</v>
      </c>
      <c r="I76" s="31">
        <v>247193050</v>
      </c>
    </row>
    <row r="77" spans="1:10" ht="12.75" customHeight="1" x14ac:dyDescent="0.2">
      <c r="A77" s="207" t="s">
        <v>62</v>
      </c>
      <c r="B77" s="207"/>
      <c r="C77" s="207"/>
      <c r="D77" s="207"/>
      <c r="E77" s="207"/>
      <c r="F77" s="207"/>
      <c r="G77" s="13">
        <v>69</v>
      </c>
      <c r="H77" s="31">
        <v>86141670</v>
      </c>
      <c r="I77" s="31">
        <v>86141670</v>
      </c>
    </row>
    <row r="78" spans="1:10" ht="12.75" customHeight="1" x14ac:dyDescent="0.2">
      <c r="A78" s="210" t="s">
        <v>63</v>
      </c>
      <c r="B78" s="210"/>
      <c r="C78" s="210"/>
      <c r="D78" s="210"/>
      <c r="E78" s="210"/>
      <c r="F78" s="210"/>
      <c r="G78" s="14">
        <v>70</v>
      </c>
      <c r="H78" s="32">
        <f>SUM(H79:H83)</f>
        <v>74430517</v>
      </c>
      <c r="I78" s="32">
        <f>SUM(I79:I83)</f>
        <v>74587561</v>
      </c>
    </row>
    <row r="79" spans="1:10" ht="12.75" customHeight="1" x14ac:dyDescent="0.2">
      <c r="A79" s="207" t="s">
        <v>64</v>
      </c>
      <c r="B79" s="207"/>
      <c r="C79" s="207"/>
      <c r="D79" s="207"/>
      <c r="E79" s="207"/>
      <c r="F79" s="207"/>
      <c r="G79" s="13">
        <v>71</v>
      </c>
      <c r="H79" s="31">
        <v>11652410</v>
      </c>
      <c r="I79" s="31">
        <v>11652410</v>
      </c>
    </row>
    <row r="80" spans="1:10" ht="12.75" customHeight="1" x14ac:dyDescent="0.2">
      <c r="A80" s="207" t="s">
        <v>65</v>
      </c>
      <c r="B80" s="207"/>
      <c r="C80" s="207"/>
      <c r="D80" s="207"/>
      <c r="E80" s="207"/>
      <c r="F80" s="207"/>
      <c r="G80" s="13">
        <v>72</v>
      </c>
      <c r="H80" s="31">
        <v>8465950</v>
      </c>
      <c r="I80" s="31">
        <v>8465950</v>
      </c>
    </row>
    <row r="81" spans="1:10" ht="12.75" customHeight="1" x14ac:dyDescent="0.2">
      <c r="A81" s="207" t="s">
        <v>66</v>
      </c>
      <c r="B81" s="207"/>
      <c r="C81" s="207"/>
      <c r="D81" s="207"/>
      <c r="E81" s="207"/>
      <c r="F81" s="207"/>
      <c r="G81" s="13">
        <v>73</v>
      </c>
      <c r="H81" s="31">
        <v>-8465950</v>
      </c>
      <c r="I81" s="31">
        <v>-8465950</v>
      </c>
    </row>
    <row r="82" spans="1:10" ht="12.75" customHeight="1" x14ac:dyDescent="0.2">
      <c r="A82" s="207" t="s">
        <v>67</v>
      </c>
      <c r="B82" s="207"/>
      <c r="C82" s="207"/>
      <c r="D82" s="207"/>
      <c r="E82" s="207"/>
      <c r="F82" s="207"/>
      <c r="G82" s="13">
        <v>74</v>
      </c>
      <c r="H82" s="31">
        <v>32188407</v>
      </c>
      <c r="I82" s="31">
        <v>32188407</v>
      </c>
      <c r="J82" s="33"/>
    </row>
    <row r="83" spans="1:10" ht="12.75" customHeight="1" x14ac:dyDescent="0.2">
      <c r="A83" s="207" t="s">
        <v>68</v>
      </c>
      <c r="B83" s="207"/>
      <c r="C83" s="207"/>
      <c r="D83" s="207"/>
      <c r="E83" s="207"/>
      <c r="F83" s="207"/>
      <c r="G83" s="13">
        <v>75</v>
      </c>
      <c r="H83" s="31">
        <v>30589700</v>
      </c>
      <c r="I83" s="31">
        <v>30746744</v>
      </c>
      <c r="J83" s="33"/>
    </row>
    <row r="84" spans="1:10" ht="12.75" customHeight="1" x14ac:dyDescent="0.2">
      <c r="A84" s="211" t="s">
        <v>69</v>
      </c>
      <c r="B84" s="211"/>
      <c r="C84" s="211"/>
      <c r="D84" s="211"/>
      <c r="E84" s="211"/>
      <c r="F84" s="211"/>
      <c r="G84" s="67">
        <v>76</v>
      </c>
      <c r="H84" s="68">
        <v>40706979</v>
      </c>
      <c r="I84" s="68">
        <v>40706979</v>
      </c>
      <c r="J84" s="33"/>
    </row>
    <row r="85" spans="1:10" ht="12.75" customHeight="1" x14ac:dyDescent="0.2">
      <c r="A85" s="210" t="s">
        <v>70</v>
      </c>
      <c r="B85" s="210"/>
      <c r="C85" s="210"/>
      <c r="D85" s="210"/>
      <c r="E85" s="210"/>
      <c r="F85" s="210"/>
      <c r="G85" s="14">
        <v>77</v>
      </c>
      <c r="H85" s="32">
        <f>H86+H87+H88</f>
        <v>0</v>
      </c>
      <c r="I85" s="32">
        <f>I86+I87+I88</f>
        <v>0</v>
      </c>
    </row>
    <row r="86" spans="1:10" ht="12.75" customHeight="1" x14ac:dyDescent="0.2">
      <c r="A86" s="207" t="s">
        <v>71</v>
      </c>
      <c r="B86" s="207"/>
      <c r="C86" s="207"/>
      <c r="D86" s="207"/>
      <c r="E86" s="207"/>
      <c r="F86" s="207"/>
      <c r="G86" s="13">
        <v>78</v>
      </c>
      <c r="H86" s="31">
        <v>0</v>
      </c>
      <c r="I86" s="31">
        <v>0</v>
      </c>
    </row>
    <row r="87" spans="1:10" ht="12.75" customHeight="1" x14ac:dyDescent="0.2">
      <c r="A87" s="207" t="s">
        <v>72</v>
      </c>
      <c r="B87" s="207"/>
      <c r="C87" s="207"/>
      <c r="D87" s="207"/>
      <c r="E87" s="207"/>
      <c r="F87" s="207"/>
      <c r="G87" s="13">
        <v>79</v>
      </c>
      <c r="H87" s="31">
        <v>0</v>
      </c>
      <c r="I87" s="31">
        <v>0</v>
      </c>
    </row>
    <row r="88" spans="1:10" ht="12.75" customHeight="1" x14ac:dyDescent="0.2">
      <c r="A88" s="207" t="s">
        <v>73</v>
      </c>
      <c r="B88" s="207"/>
      <c r="C88" s="207"/>
      <c r="D88" s="207"/>
      <c r="E88" s="207"/>
      <c r="F88" s="207"/>
      <c r="G88" s="13">
        <v>80</v>
      </c>
      <c r="H88" s="31">
        <v>0</v>
      </c>
      <c r="I88" s="31">
        <v>0</v>
      </c>
    </row>
    <row r="89" spans="1:10" ht="12.75" customHeight="1" x14ac:dyDescent="0.2">
      <c r="A89" s="210" t="s">
        <v>74</v>
      </c>
      <c r="B89" s="210"/>
      <c r="C89" s="210"/>
      <c r="D89" s="210"/>
      <c r="E89" s="210"/>
      <c r="F89" s="210"/>
      <c r="G89" s="14">
        <v>81</v>
      </c>
      <c r="H89" s="32">
        <f>H90-H91</f>
        <v>-369208977</v>
      </c>
      <c r="I89" s="32">
        <f>I90-I91</f>
        <v>-365957988</v>
      </c>
    </row>
    <row r="90" spans="1:10" ht="12.75" customHeight="1" x14ac:dyDescent="0.2">
      <c r="A90" s="207" t="s">
        <v>75</v>
      </c>
      <c r="B90" s="207"/>
      <c r="C90" s="207"/>
      <c r="D90" s="207"/>
      <c r="E90" s="207"/>
      <c r="F90" s="207"/>
      <c r="G90" s="13">
        <v>82</v>
      </c>
      <c r="H90" s="31">
        <v>0</v>
      </c>
      <c r="I90" s="31">
        <v>0</v>
      </c>
    </row>
    <row r="91" spans="1:10" ht="12.75" customHeight="1" x14ac:dyDescent="0.2">
      <c r="A91" s="207" t="s">
        <v>76</v>
      </c>
      <c r="B91" s="207"/>
      <c r="C91" s="207"/>
      <c r="D91" s="207"/>
      <c r="E91" s="207"/>
      <c r="F91" s="207"/>
      <c r="G91" s="13">
        <v>83</v>
      </c>
      <c r="H91" s="31">
        <v>369208977</v>
      </c>
      <c r="I91" s="31">
        <v>365957988</v>
      </c>
      <c r="J91" s="33"/>
    </row>
    <row r="92" spans="1:10" ht="12.75" customHeight="1" x14ac:dyDescent="0.2">
      <c r="A92" s="210" t="s">
        <v>77</v>
      </c>
      <c r="B92" s="210"/>
      <c r="C92" s="210"/>
      <c r="D92" s="210"/>
      <c r="E92" s="210"/>
      <c r="F92" s="210"/>
      <c r="G92" s="14">
        <v>84</v>
      </c>
      <c r="H92" s="32">
        <f>H93-H94</f>
        <v>3250989</v>
      </c>
      <c r="I92" s="32">
        <f>I93-I94</f>
        <v>5852976</v>
      </c>
    </row>
    <row r="93" spans="1:10" ht="12.75" customHeight="1" x14ac:dyDescent="0.2">
      <c r="A93" s="207" t="s">
        <v>78</v>
      </c>
      <c r="B93" s="207"/>
      <c r="C93" s="207"/>
      <c r="D93" s="207"/>
      <c r="E93" s="207"/>
      <c r="F93" s="207"/>
      <c r="G93" s="13">
        <v>85</v>
      </c>
      <c r="H93" s="31">
        <v>3250989</v>
      </c>
      <c r="I93" s="31">
        <v>5852976</v>
      </c>
      <c r="J93" s="33"/>
    </row>
    <row r="94" spans="1:10" ht="12.75" customHeight="1" x14ac:dyDescent="0.2">
      <c r="A94" s="207" t="s">
        <v>79</v>
      </c>
      <c r="B94" s="207"/>
      <c r="C94" s="207"/>
      <c r="D94" s="207"/>
      <c r="E94" s="207"/>
      <c r="F94" s="207"/>
      <c r="G94" s="13">
        <v>86</v>
      </c>
      <c r="H94" s="31">
        <v>0</v>
      </c>
      <c r="I94" s="31">
        <v>0</v>
      </c>
    </row>
    <row r="95" spans="1:10" ht="12.75" customHeight="1" x14ac:dyDescent="0.2">
      <c r="A95" s="207" t="s">
        <v>80</v>
      </c>
      <c r="B95" s="207"/>
      <c r="C95" s="207"/>
      <c r="D95" s="207"/>
      <c r="E95" s="207"/>
      <c r="F95" s="207"/>
      <c r="G95" s="13">
        <v>87</v>
      </c>
      <c r="H95" s="31">
        <v>0</v>
      </c>
      <c r="I95" s="31">
        <v>0</v>
      </c>
      <c r="J95" s="33"/>
    </row>
    <row r="96" spans="1:10" ht="12.75" customHeight="1" x14ac:dyDescent="0.2">
      <c r="A96" s="209" t="s">
        <v>385</v>
      </c>
      <c r="B96" s="209"/>
      <c r="C96" s="209"/>
      <c r="D96" s="209"/>
      <c r="E96" s="209"/>
      <c r="F96" s="209"/>
      <c r="G96" s="14">
        <v>88</v>
      </c>
      <c r="H96" s="32">
        <f>SUM(H97:H102)</f>
        <v>36270122</v>
      </c>
      <c r="I96" s="32">
        <f>SUM(I97:I102)</f>
        <v>32395405</v>
      </c>
    </row>
    <row r="97" spans="1:9" ht="12.75" customHeight="1" x14ac:dyDescent="0.2">
      <c r="A97" s="207" t="s">
        <v>81</v>
      </c>
      <c r="B97" s="207"/>
      <c r="C97" s="207"/>
      <c r="D97" s="207"/>
      <c r="E97" s="207"/>
      <c r="F97" s="207"/>
      <c r="G97" s="13">
        <v>89</v>
      </c>
      <c r="H97" s="31">
        <v>8045583</v>
      </c>
      <c r="I97" s="31">
        <v>8270165</v>
      </c>
    </row>
    <row r="98" spans="1:9" ht="12.75" customHeight="1" x14ac:dyDescent="0.2">
      <c r="A98" s="207" t="s">
        <v>82</v>
      </c>
      <c r="B98" s="207"/>
      <c r="C98" s="207"/>
      <c r="D98" s="207"/>
      <c r="E98" s="207"/>
      <c r="F98" s="207"/>
      <c r="G98" s="13">
        <v>90</v>
      </c>
      <c r="H98" s="31">
        <v>0</v>
      </c>
      <c r="I98" s="31">
        <v>0</v>
      </c>
    </row>
    <row r="99" spans="1:9" ht="12.75" customHeight="1" x14ac:dyDescent="0.2">
      <c r="A99" s="207" t="s">
        <v>83</v>
      </c>
      <c r="B99" s="207"/>
      <c r="C99" s="207"/>
      <c r="D99" s="207"/>
      <c r="E99" s="207"/>
      <c r="F99" s="207"/>
      <c r="G99" s="13">
        <v>91</v>
      </c>
      <c r="H99" s="31">
        <v>28224539</v>
      </c>
      <c r="I99" s="31">
        <v>24125240</v>
      </c>
    </row>
    <row r="100" spans="1:9" ht="12.75" customHeight="1" x14ac:dyDescent="0.2">
      <c r="A100" s="207" t="s">
        <v>84</v>
      </c>
      <c r="B100" s="207"/>
      <c r="C100" s="207"/>
      <c r="D100" s="207"/>
      <c r="E100" s="207"/>
      <c r="F100" s="207"/>
      <c r="G100" s="13">
        <v>92</v>
      </c>
      <c r="H100" s="31">
        <v>0</v>
      </c>
      <c r="I100" s="31">
        <v>0</v>
      </c>
    </row>
    <row r="101" spans="1:9" ht="12.75" customHeight="1" x14ac:dyDescent="0.2">
      <c r="A101" s="207" t="s">
        <v>85</v>
      </c>
      <c r="B101" s="207"/>
      <c r="C101" s="207"/>
      <c r="D101" s="207"/>
      <c r="E101" s="207"/>
      <c r="F101" s="207"/>
      <c r="G101" s="13">
        <v>93</v>
      </c>
      <c r="H101" s="31">
        <v>0</v>
      </c>
      <c r="I101" s="31">
        <v>0</v>
      </c>
    </row>
    <row r="102" spans="1:9" ht="12.75" customHeight="1" x14ac:dyDescent="0.2">
      <c r="A102" s="207" t="s">
        <v>86</v>
      </c>
      <c r="B102" s="207"/>
      <c r="C102" s="207"/>
      <c r="D102" s="207"/>
      <c r="E102" s="207"/>
      <c r="F102" s="207"/>
      <c r="G102" s="13">
        <v>94</v>
      </c>
      <c r="H102" s="31">
        <v>0</v>
      </c>
      <c r="I102" s="31">
        <v>0</v>
      </c>
    </row>
    <row r="103" spans="1:9" ht="12.75" customHeight="1" x14ac:dyDescent="0.2">
      <c r="A103" s="209" t="s">
        <v>386</v>
      </c>
      <c r="B103" s="209"/>
      <c r="C103" s="209"/>
      <c r="D103" s="209"/>
      <c r="E103" s="209"/>
      <c r="F103" s="209"/>
      <c r="G103" s="14">
        <v>95</v>
      </c>
      <c r="H103" s="32">
        <f>SUM(H104:H114)</f>
        <v>376594146</v>
      </c>
      <c r="I103" s="32">
        <f>SUM(I104:I114)</f>
        <v>360856041</v>
      </c>
    </row>
    <row r="104" spans="1:9" ht="12.75" customHeight="1" x14ac:dyDescent="0.2">
      <c r="A104" s="207" t="s">
        <v>87</v>
      </c>
      <c r="B104" s="207"/>
      <c r="C104" s="207"/>
      <c r="D104" s="207"/>
      <c r="E104" s="207"/>
      <c r="F104" s="207"/>
      <c r="G104" s="13">
        <v>96</v>
      </c>
      <c r="H104" s="31">
        <v>0</v>
      </c>
      <c r="I104" s="31">
        <v>0</v>
      </c>
    </row>
    <row r="105" spans="1:9" ht="24.6" customHeight="1" x14ac:dyDescent="0.2">
      <c r="A105" s="207" t="s">
        <v>88</v>
      </c>
      <c r="B105" s="207"/>
      <c r="C105" s="207"/>
      <c r="D105" s="207"/>
      <c r="E105" s="207"/>
      <c r="F105" s="207"/>
      <c r="G105" s="13">
        <v>97</v>
      </c>
      <c r="H105" s="31">
        <v>0</v>
      </c>
      <c r="I105" s="31">
        <v>0</v>
      </c>
    </row>
    <row r="106" spans="1:9" ht="12.75" customHeight="1" x14ac:dyDescent="0.2">
      <c r="A106" s="207" t="s">
        <v>89</v>
      </c>
      <c r="B106" s="207"/>
      <c r="C106" s="207"/>
      <c r="D106" s="207"/>
      <c r="E106" s="207"/>
      <c r="F106" s="207"/>
      <c r="G106" s="13">
        <v>98</v>
      </c>
      <c r="H106" s="31">
        <v>0</v>
      </c>
      <c r="I106" s="31">
        <v>0</v>
      </c>
    </row>
    <row r="107" spans="1:9" ht="27" customHeight="1" x14ac:dyDescent="0.2">
      <c r="A107" s="207" t="s">
        <v>90</v>
      </c>
      <c r="B107" s="207"/>
      <c r="C107" s="207"/>
      <c r="D107" s="207"/>
      <c r="E107" s="207"/>
      <c r="F107" s="207"/>
      <c r="G107" s="13">
        <v>99</v>
      </c>
      <c r="H107" s="31">
        <v>0</v>
      </c>
      <c r="I107" s="31">
        <v>0</v>
      </c>
    </row>
    <row r="108" spans="1:9" ht="12.75" customHeight="1" x14ac:dyDescent="0.2">
      <c r="A108" s="207" t="s">
        <v>91</v>
      </c>
      <c r="B108" s="207"/>
      <c r="C108" s="207"/>
      <c r="D108" s="207"/>
      <c r="E108" s="207"/>
      <c r="F108" s="207"/>
      <c r="G108" s="13">
        <v>100</v>
      </c>
      <c r="H108" s="31">
        <v>0</v>
      </c>
      <c r="I108" s="31">
        <v>0</v>
      </c>
    </row>
    <row r="109" spans="1:9" ht="12.75" customHeight="1" x14ac:dyDescent="0.2">
      <c r="A109" s="207" t="s">
        <v>92</v>
      </c>
      <c r="B109" s="207"/>
      <c r="C109" s="207"/>
      <c r="D109" s="207"/>
      <c r="E109" s="207"/>
      <c r="F109" s="207"/>
      <c r="G109" s="13">
        <v>101</v>
      </c>
      <c r="H109" s="31">
        <v>322283118</v>
      </c>
      <c r="I109" s="31">
        <v>306108251</v>
      </c>
    </row>
    <row r="110" spans="1:9" ht="12.75" customHeight="1" x14ac:dyDescent="0.2">
      <c r="A110" s="207" t="s">
        <v>93</v>
      </c>
      <c r="B110" s="207"/>
      <c r="C110" s="207"/>
      <c r="D110" s="207"/>
      <c r="E110" s="207"/>
      <c r="F110" s="207"/>
      <c r="G110" s="13">
        <v>102</v>
      </c>
      <c r="H110" s="31">
        <v>0</v>
      </c>
      <c r="I110" s="31">
        <v>0</v>
      </c>
    </row>
    <row r="111" spans="1:9" ht="12.75" customHeight="1" x14ac:dyDescent="0.2">
      <c r="A111" s="207" t="s">
        <v>94</v>
      </c>
      <c r="B111" s="207"/>
      <c r="C111" s="207"/>
      <c r="D111" s="207"/>
      <c r="E111" s="207"/>
      <c r="F111" s="207"/>
      <c r="G111" s="13">
        <v>103</v>
      </c>
      <c r="H111" s="31">
        <v>239847</v>
      </c>
      <c r="I111" s="31">
        <v>1094</v>
      </c>
    </row>
    <row r="112" spans="1:9" ht="12.75" customHeight="1" x14ac:dyDescent="0.2">
      <c r="A112" s="207" t="s">
        <v>95</v>
      </c>
      <c r="B112" s="207"/>
      <c r="C112" s="207"/>
      <c r="D112" s="207"/>
      <c r="E112" s="207"/>
      <c r="F112" s="207"/>
      <c r="G112" s="13">
        <v>104</v>
      </c>
      <c r="H112" s="31">
        <v>45135503</v>
      </c>
      <c r="I112" s="31">
        <v>45811018</v>
      </c>
    </row>
    <row r="113" spans="1:9" ht="12.75" customHeight="1" x14ac:dyDescent="0.2">
      <c r="A113" s="207" t="s">
        <v>96</v>
      </c>
      <c r="B113" s="207"/>
      <c r="C113" s="207"/>
      <c r="D113" s="207"/>
      <c r="E113" s="207"/>
      <c r="F113" s="207"/>
      <c r="G113" s="13">
        <v>105</v>
      </c>
      <c r="H113" s="31">
        <v>0</v>
      </c>
      <c r="I113" s="31">
        <v>0</v>
      </c>
    </row>
    <row r="114" spans="1:9" ht="12.75" customHeight="1" x14ac:dyDescent="0.2">
      <c r="A114" s="207" t="s">
        <v>97</v>
      </c>
      <c r="B114" s="207"/>
      <c r="C114" s="207"/>
      <c r="D114" s="207"/>
      <c r="E114" s="207"/>
      <c r="F114" s="207"/>
      <c r="G114" s="13">
        <v>106</v>
      </c>
      <c r="H114" s="31">
        <v>8935678</v>
      </c>
      <c r="I114" s="31">
        <v>8935678</v>
      </c>
    </row>
    <row r="115" spans="1:9" ht="12.75" customHeight="1" x14ac:dyDescent="0.2">
      <c r="A115" s="209" t="s">
        <v>387</v>
      </c>
      <c r="B115" s="209"/>
      <c r="C115" s="209"/>
      <c r="D115" s="209"/>
      <c r="E115" s="209"/>
      <c r="F115" s="209"/>
      <c r="G115" s="14">
        <v>107</v>
      </c>
      <c r="H115" s="32">
        <f>SUM(H116:H129)</f>
        <v>437706562</v>
      </c>
      <c r="I115" s="32">
        <f>SUM(I116:I129)</f>
        <v>434514481</v>
      </c>
    </row>
    <row r="116" spans="1:9" ht="12.75" customHeight="1" x14ac:dyDescent="0.2">
      <c r="A116" s="207" t="s">
        <v>87</v>
      </c>
      <c r="B116" s="207"/>
      <c r="C116" s="207"/>
      <c r="D116" s="207"/>
      <c r="E116" s="207"/>
      <c r="F116" s="207"/>
      <c r="G116" s="13">
        <v>108</v>
      </c>
      <c r="H116" s="31">
        <v>0</v>
      </c>
      <c r="I116" s="31">
        <v>0</v>
      </c>
    </row>
    <row r="117" spans="1:9" ht="22.15" customHeight="1" x14ac:dyDescent="0.2">
      <c r="A117" s="207" t="s">
        <v>88</v>
      </c>
      <c r="B117" s="207"/>
      <c r="C117" s="207"/>
      <c r="D117" s="207"/>
      <c r="E117" s="207"/>
      <c r="F117" s="207"/>
      <c r="G117" s="13">
        <v>109</v>
      </c>
      <c r="H117" s="31">
        <v>0</v>
      </c>
      <c r="I117" s="31">
        <v>0</v>
      </c>
    </row>
    <row r="118" spans="1:9" ht="12.75" customHeight="1" x14ac:dyDescent="0.2">
      <c r="A118" s="207" t="s">
        <v>89</v>
      </c>
      <c r="B118" s="207"/>
      <c r="C118" s="207"/>
      <c r="D118" s="207"/>
      <c r="E118" s="207"/>
      <c r="F118" s="207"/>
      <c r="G118" s="13">
        <v>110</v>
      </c>
      <c r="H118" s="31">
        <v>0</v>
      </c>
      <c r="I118" s="31">
        <v>0</v>
      </c>
    </row>
    <row r="119" spans="1:9" ht="23.45" customHeight="1" x14ac:dyDescent="0.2">
      <c r="A119" s="207" t="s">
        <v>90</v>
      </c>
      <c r="B119" s="207"/>
      <c r="C119" s="207"/>
      <c r="D119" s="207"/>
      <c r="E119" s="207"/>
      <c r="F119" s="207"/>
      <c r="G119" s="13">
        <v>111</v>
      </c>
      <c r="H119" s="31">
        <v>0</v>
      </c>
      <c r="I119" s="31">
        <v>0</v>
      </c>
    </row>
    <row r="120" spans="1:9" ht="12.75" customHeight="1" x14ac:dyDescent="0.2">
      <c r="A120" s="207" t="s">
        <v>91</v>
      </c>
      <c r="B120" s="207"/>
      <c r="C120" s="207"/>
      <c r="D120" s="207"/>
      <c r="E120" s="207"/>
      <c r="F120" s="207"/>
      <c r="G120" s="13">
        <v>112</v>
      </c>
      <c r="H120" s="31">
        <v>0</v>
      </c>
      <c r="I120" s="31">
        <v>0</v>
      </c>
    </row>
    <row r="121" spans="1:9" ht="12.75" customHeight="1" x14ac:dyDescent="0.2">
      <c r="A121" s="207" t="s">
        <v>92</v>
      </c>
      <c r="B121" s="207"/>
      <c r="C121" s="207"/>
      <c r="D121" s="207"/>
      <c r="E121" s="207"/>
      <c r="F121" s="207"/>
      <c r="G121" s="13">
        <v>113</v>
      </c>
      <c r="H121" s="31">
        <v>69977525</v>
      </c>
      <c r="I121" s="31">
        <v>90753163</v>
      </c>
    </row>
    <row r="122" spans="1:9" ht="12.75" customHeight="1" x14ac:dyDescent="0.2">
      <c r="A122" s="207" t="s">
        <v>93</v>
      </c>
      <c r="B122" s="207"/>
      <c r="C122" s="207"/>
      <c r="D122" s="207"/>
      <c r="E122" s="207"/>
      <c r="F122" s="207"/>
      <c r="G122" s="13">
        <v>114</v>
      </c>
      <c r="H122" s="31">
        <v>30908672</v>
      </c>
      <c r="I122" s="31">
        <v>26689314</v>
      </c>
    </row>
    <row r="123" spans="1:9" ht="12.75" customHeight="1" x14ac:dyDescent="0.2">
      <c r="A123" s="207" t="s">
        <v>94</v>
      </c>
      <c r="B123" s="207"/>
      <c r="C123" s="207"/>
      <c r="D123" s="207"/>
      <c r="E123" s="207"/>
      <c r="F123" s="207"/>
      <c r="G123" s="13">
        <v>115</v>
      </c>
      <c r="H123" s="31">
        <v>221594808</v>
      </c>
      <c r="I123" s="31">
        <v>197973977</v>
      </c>
    </row>
    <row r="124" spans="1:9" x14ac:dyDescent="0.2">
      <c r="A124" s="207" t="s">
        <v>95</v>
      </c>
      <c r="B124" s="207"/>
      <c r="C124" s="207"/>
      <c r="D124" s="207"/>
      <c r="E124" s="207"/>
      <c r="F124" s="207"/>
      <c r="G124" s="13">
        <v>116</v>
      </c>
      <c r="H124" s="31">
        <v>1250921</v>
      </c>
      <c r="I124" s="31">
        <v>0</v>
      </c>
    </row>
    <row r="125" spans="1:9" x14ac:dyDescent="0.2">
      <c r="A125" s="207" t="s">
        <v>98</v>
      </c>
      <c r="B125" s="207"/>
      <c r="C125" s="207"/>
      <c r="D125" s="207"/>
      <c r="E125" s="207"/>
      <c r="F125" s="207"/>
      <c r="G125" s="13">
        <v>117</v>
      </c>
      <c r="H125" s="31">
        <v>36424873</v>
      </c>
      <c r="I125" s="31">
        <v>44204508</v>
      </c>
    </row>
    <row r="126" spans="1:9" x14ac:dyDescent="0.2">
      <c r="A126" s="207" t="s">
        <v>99</v>
      </c>
      <c r="B126" s="207"/>
      <c r="C126" s="207"/>
      <c r="D126" s="207"/>
      <c r="E126" s="207"/>
      <c r="F126" s="207"/>
      <c r="G126" s="13">
        <v>118</v>
      </c>
      <c r="H126" s="31">
        <v>61756754</v>
      </c>
      <c r="I126" s="31">
        <v>54303816</v>
      </c>
    </row>
    <row r="127" spans="1:9" x14ac:dyDescent="0.2">
      <c r="A127" s="207" t="s">
        <v>100</v>
      </c>
      <c r="B127" s="207"/>
      <c r="C127" s="207"/>
      <c r="D127" s="207"/>
      <c r="E127" s="207"/>
      <c r="F127" s="207"/>
      <c r="G127" s="13">
        <v>119</v>
      </c>
      <c r="H127" s="31">
        <v>100985</v>
      </c>
      <c r="I127" s="31">
        <v>100985</v>
      </c>
    </row>
    <row r="128" spans="1:9" x14ac:dyDescent="0.2">
      <c r="A128" s="207" t="s">
        <v>101</v>
      </c>
      <c r="B128" s="207"/>
      <c r="C128" s="207"/>
      <c r="D128" s="207"/>
      <c r="E128" s="207"/>
      <c r="F128" s="207"/>
      <c r="G128" s="13">
        <v>120</v>
      </c>
      <c r="H128" s="31">
        <v>0</v>
      </c>
      <c r="I128" s="31">
        <v>0</v>
      </c>
    </row>
    <row r="129" spans="1:10" x14ac:dyDescent="0.2">
      <c r="A129" s="207" t="s">
        <v>102</v>
      </c>
      <c r="B129" s="207"/>
      <c r="C129" s="207"/>
      <c r="D129" s="207"/>
      <c r="E129" s="207"/>
      <c r="F129" s="207"/>
      <c r="G129" s="13">
        <v>121</v>
      </c>
      <c r="H129" s="31">
        <v>15692024</v>
      </c>
      <c r="I129" s="31">
        <v>20488718</v>
      </c>
    </row>
    <row r="130" spans="1:10" ht="22.15" customHeight="1" x14ac:dyDescent="0.2">
      <c r="A130" s="208" t="s">
        <v>103</v>
      </c>
      <c r="B130" s="208"/>
      <c r="C130" s="208"/>
      <c r="D130" s="208"/>
      <c r="E130" s="208"/>
      <c r="F130" s="208"/>
      <c r="G130" s="13">
        <v>122</v>
      </c>
      <c r="H130" s="31">
        <v>13547524</v>
      </c>
      <c r="I130" s="31">
        <v>8606933</v>
      </c>
    </row>
    <row r="131" spans="1:10" x14ac:dyDescent="0.2">
      <c r="A131" s="209" t="s">
        <v>388</v>
      </c>
      <c r="B131" s="209"/>
      <c r="C131" s="209"/>
      <c r="D131" s="209"/>
      <c r="E131" s="209"/>
      <c r="F131" s="209"/>
      <c r="G131" s="14">
        <v>123</v>
      </c>
      <c r="H131" s="32">
        <f>H75+H96+H103+H115+H130</f>
        <v>946632582</v>
      </c>
      <c r="I131" s="32">
        <f>I75+I96+I103+I115+I130</f>
        <v>924897108</v>
      </c>
      <c r="J131" s="33">
        <f>-(+I131-I72)</f>
        <v>0</v>
      </c>
    </row>
    <row r="132" spans="1:10" x14ac:dyDescent="0.2">
      <c r="A132" s="208" t="s">
        <v>104</v>
      </c>
      <c r="B132" s="208"/>
      <c r="C132" s="208"/>
      <c r="D132" s="208"/>
      <c r="E132" s="208"/>
      <c r="F132" s="208"/>
      <c r="G132" s="13">
        <v>124</v>
      </c>
      <c r="H132" s="31">
        <v>487526376</v>
      </c>
      <c r="I132" s="31">
        <v>363472674</v>
      </c>
    </row>
  </sheetData>
  <mergeCells count="132">
    <mergeCell ref="A7:I7"/>
    <mergeCell ref="A8:F8"/>
    <mergeCell ref="A9:F9"/>
    <mergeCell ref="A10:F10"/>
    <mergeCell ref="A11:F11"/>
    <mergeCell ref="A12:F12"/>
    <mergeCell ref="A1:I1"/>
    <mergeCell ref="A2:I2"/>
    <mergeCell ref="A3:I3"/>
    <mergeCell ref="A4:I4"/>
    <mergeCell ref="A5:F5"/>
    <mergeCell ref="A6:F6"/>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F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F84"/>
    <mergeCell ref="A73:F73"/>
    <mergeCell ref="A74:I74"/>
    <mergeCell ref="A75:F75"/>
    <mergeCell ref="A76:F76"/>
    <mergeCell ref="A77:F77"/>
    <mergeCell ref="A78:F78"/>
    <mergeCell ref="A91:F91"/>
    <mergeCell ref="A92:F92"/>
    <mergeCell ref="A93:F93"/>
    <mergeCell ref="A94:F94"/>
    <mergeCell ref="A95:F95"/>
    <mergeCell ref="A96:F96"/>
    <mergeCell ref="A85:F85"/>
    <mergeCell ref="A86:F86"/>
    <mergeCell ref="A87:F87"/>
    <mergeCell ref="A88:F88"/>
    <mergeCell ref="A89:F89"/>
    <mergeCell ref="A90:F90"/>
    <mergeCell ref="A103:F103"/>
    <mergeCell ref="A104:F104"/>
    <mergeCell ref="A105:F105"/>
    <mergeCell ref="A106:F106"/>
    <mergeCell ref="A107:F107"/>
    <mergeCell ref="A108:F108"/>
    <mergeCell ref="A97:F97"/>
    <mergeCell ref="A98:F98"/>
    <mergeCell ref="A99:F99"/>
    <mergeCell ref="A100:F100"/>
    <mergeCell ref="A101:F101"/>
    <mergeCell ref="A102:F102"/>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27:F127"/>
    <mergeCell ref="A128:F128"/>
    <mergeCell ref="A129:F129"/>
    <mergeCell ref="A130:F130"/>
    <mergeCell ref="A131:F131"/>
    <mergeCell ref="A132:F132"/>
    <mergeCell ref="A121:F121"/>
    <mergeCell ref="A122:F122"/>
    <mergeCell ref="A123:F123"/>
    <mergeCell ref="A124:F124"/>
    <mergeCell ref="A125:F125"/>
    <mergeCell ref="A126:F126"/>
  </mergeCells>
  <dataValidations count="7">
    <dataValidation type="whole" operator="greaterThanOrEqual" allowBlank="1" showInputMessage="1" showErrorMessage="1" errorTitle="Pogrešan upis" error="Dopušten je upis samo pozitivnih cjelobrojnih vrijednosti ili nule" sqref="H76:I76 H90:I91 H86:I88 H93:I94 H8:I13 I15 I70:I73 H14:H15 H96:I132 H69:H73 H16:I68" xr:uid="{3772CD3C-73A3-4DDD-8D2C-D57C4CDA2B8A}">
      <formula1>0</formula1>
    </dataValidation>
    <dataValidation type="whole" operator="notEqual" allowBlank="1" showInputMessage="1" showErrorMessage="1" errorTitle="Pogrešan upis" error="Dopušten je upis samo cjelobrojnih vrijednosti ili nule" sqref="H75:I75 H95:I95 H92:I92 H89:I89 H77:I85" xr:uid="{C7146375-2FA7-4080-9D7C-EB59967E3E9E}">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5D0D96CC-CC85-487B-B8F9-6762B42B0170}">
      <formula1>999999999999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9435B1E9-E552-44DD-AA07-D948AEE2EB95}">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F298CA18-7E6D-4AD8-AA88-8224008ED3BF}">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53E67D4D-938B-4EED-BD52-4FCB669752CD}">
      <formula1>9999999999</formula1>
    </dataValidation>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E02812AF-9463-4CFF-98FF-533495F12752}">
      <formula1>0</formula1>
    </dataValidation>
  </dataValidations>
  <pageMargins left="0.7" right="0.7" top="0.75" bottom="0.75" header="0.3" footer="0.3"/>
  <pageSetup paperSize="9" scale="89"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view="pageBreakPreview" topLeftCell="A68" zoomScaleNormal="100" zoomScaleSheetLayoutView="100" workbookViewId="0">
      <selection activeCell="M96" sqref="M96"/>
    </sheetView>
  </sheetViews>
  <sheetFormatPr defaultRowHeight="12.75" x14ac:dyDescent="0.2"/>
  <cols>
    <col min="1" max="7" width="9.140625" style="15"/>
    <col min="8" max="11" width="16" style="34" customWidth="1"/>
    <col min="12" max="263" width="9.140625" style="15"/>
    <col min="264" max="264" width="9.85546875" style="15" bestFit="1" customWidth="1"/>
    <col min="265" max="265" width="11.7109375" style="15" bestFit="1" customWidth="1"/>
    <col min="266" max="519" width="9.140625" style="15"/>
    <col min="520" max="520" width="9.85546875" style="15" bestFit="1" customWidth="1"/>
    <col min="521" max="521" width="11.7109375" style="15" bestFit="1" customWidth="1"/>
    <col min="522" max="775" width="9.140625" style="15"/>
    <col min="776" max="776" width="9.85546875" style="15" bestFit="1" customWidth="1"/>
    <col min="777" max="777" width="11.7109375" style="15" bestFit="1" customWidth="1"/>
    <col min="778" max="1031" width="9.140625" style="15"/>
    <col min="1032" max="1032" width="9.85546875" style="15" bestFit="1" customWidth="1"/>
    <col min="1033" max="1033" width="11.7109375" style="15" bestFit="1" customWidth="1"/>
    <col min="1034" max="1287" width="9.140625" style="15"/>
    <col min="1288" max="1288" width="9.85546875" style="15" bestFit="1" customWidth="1"/>
    <col min="1289" max="1289" width="11.7109375" style="15" bestFit="1" customWidth="1"/>
    <col min="1290" max="1543" width="9.140625" style="15"/>
    <col min="1544" max="1544" width="9.85546875" style="15" bestFit="1" customWidth="1"/>
    <col min="1545" max="1545" width="11.7109375" style="15" bestFit="1" customWidth="1"/>
    <col min="1546" max="1799" width="9.140625" style="15"/>
    <col min="1800" max="1800" width="9.85546875" style="15" bestFit="1" customWidth="1"/>
    <col min="1801" max="1801" width="11.7109375" style="15" bestFit="1" customWidth="1"/>
    <col min="1802" max="2055" width="9.140625" style="15"/>
    <col min="2056" max="2056" width="9.85546875" style="15" bestFit="1" customWidth="1"/>
    <col min="2057" max="2057" width="11.7109375" style="15" bestFit="1" customWidth="1"/>
    <col min="2058" max="2311" width="9.140625" style="15"/>
    <col min="2312" max="2312" width="9.85546875" style="15" bestFit="1" customWidth="1"/>
    <col min="2313" max="2313" width="11.7109375" style="15" bestFit="1" customWidth="1"/>
    <col min="2314" max="2567" width="9.140625" style="15"/>
    <col min="2568" max="2568" width="9.85546875" style="15" bestFit="1" customWidth="1"/>
    <col min="2569" max="2569" width="11.7109375" style="15" bestFit="1" customWidth="1"/>
    <col min="2570" max="2823" width="9.140625" style="15"/>
    <col min="2824" max="2824" width="9.85546875" style="15" bestFit="1" customWidth="1"/>
    <col min="2825" max="2825" width="11.7109375" style="15" bestFit="1" customWidth="1"/>
    <col min="2826" max="3079" width="9.140625" style="15"/>
    <col min="3080" max="3080" width="9.85546875" style="15" bestFit="1" customWidth="1"/>
    <col min="3081" max="3081" width="11.7109375" style="15" bestFit="1" customWidth="1"/>
    <col min="3082" max="3335" width="9.140625" style="15"/>
    <col min="3336" max="3336" width="9.85546875" style="15" bestFit="1" customWidth="1"/>
    <col min="3337" max="3337" width="11.7109375" style="15" bestFit="1" customWidth="1"/>
    <col min="3338" max="3591" width="9.140625" style="15"/>
    <col min="3592" max="3592" width="9.85546875" style="15" bestFit="1" customWidth="1"/>
    <col min="3593" max="3593" width="11.7109375" style="15" bestFit="1" customWidth="1"/>
    <col min="3594" max="3847" width="9.140625" style="15"/>
    <col min="3848" max="3848" width="9.85546875" style="15" bestFit="1" customWidth="1"/>
    <col min="3849" max="3849" width="11.7109375" style="15" bestFit="1" customWidth="1"/>
    <col min="3850" max="4103" width="9.140625" style="15"/>
    <col min="4104" max="4104" width="9.85546875" style="15" bestFit="1" customWidth="1"/>
    <col min="4105" max="4105" width="11.7109375" style="15" bestFit="1" customWidth="1"/>
    <col min="4106" max="4359" width="9.140625" style="15"/>
    <col min="4360" max="4360" width="9.85546875" style="15" bestFit="1" customWidth="1"/>
    <col min="4361" max="4361" width="11.7109375" style="15" bestFit="1" customWidth="1"/>
    <col min="4362" max="4615" width="9.140625" style="15"/>
    <col min="4616" max="4616" width="9.85546875" style="15" bestFit="1" customWidth="1"/>
    <col min="4617" max="4617" width="11.7109375" style="15" bestFit="1" customWidth="1"/>
    <col min="4618" max="4871" width="9.140625" style="15"/>
    <col min="4872" max="4872" width="9.85546875" style="15" bestFit="1" customWidth="1"/>
    <col min="4873" max="4873" width="11.7109375" style="15" bestFit="1" customWidth="1"/>
    <col min="4874" max="5127" width="9.140625" style="15"/>
    <col min="5128" max="5128" width="9.85546875" style="15" bestFit="1" customWidth="1"/>
    <col min="5129" max="5129" width="11.7109375" style="15" bestFit="1" customWidth="1"/>
    <col min="5130" max="5383" width="9.140625" style="15"/>
    <col min="5384" max="5384" width="9.85546875" style="15" bestFit="1" customWidth="1"/>
    <col min="5385" max="5385" width="11.7109375" style="15" bestFit="1" customWidth="1"/>
    <col min="5386" max="5639" width="9.140625" style="15"/>
    <col min="5640" max="5640" width="9.85546875" style="15" bestFit="1" customWidth="1"/>
    <col min="5641" max="5641" width="11.7109375" style="15" bestFit="1" customWidth="1"/>
    <col min="5642" max="5895" width="9.140625" style="15"/>
    <col min="5896" max="5896" width="9.85546875" style="15" bestFit="1" customWidth="1"/>
    <col min="5897" max="5897" width="11.7109375" style="15" bestFit="1" customWidth="1"/>
    <col min="5898" max="6151" width="9.140625" style="15"/>
    <col min="6152" max="6152" width="9.85546875" style="15" bestFit="1" customWidth="1"/>
    <col min="6153" max="6153" width="11.7109375" style="15" bestFit="1" customWidth="1"/>
    <col min="6154" max="6407" width="9.140625" style="15"/>
    <col min="6408" max="6408" width="9.85546875" style="15" bestFit="1" customWidth="1"/>
    <col min="6409" max="6409" width="11.7109375" style="15" bestFit="1" customWidth="1"/>
    <col min="6410" max="6663" width="9.140625" style="15"/>
    <col min="6664" max="6664" width="9.85546875" style="15" bestFit="1" customWidth="1"/>
    <col min="6665" max="6665" width="11.7109375" style="15" bestFit="1" customWidth="1"/>
    <col min="6666" max="6919" width="9.140625" style="15"/>
    <col min="6920" max="6920" width="9.85546875" style="15" bestFit="1" customWidth="1"/>
    <col min="6921" max="6921" width="11.7109375" style="15" bestFit="1" customWidth="1"/>
    <col min="6922" max="7175" width="9.140625" style="15"/>
    <col min="7176" max="7176" width="9.85546875" style="15" bestFit="1" customWidth="1"/>
    <col min="7177" max="7177" width="11.7109375" style="15" bestFit="1" customWidth="1"/>
    <col min="7178" max="7431" width="9.140625" style="15"/>
    <col min="7432" max="7432" width="9.85546875" style="15" bestFit="1" customWidth="1"/>
    <col min="7433" max="7433" width="11.7109375" style="15" bestFit="1" customWidth="1"/>
    <col min="7434" max="7687" width="9.140625" style="15"/>
    <col min="7688" max="7688" width="9.85546875" style="15" bestFit="1" customWidth="1"/>
    <col min="7689" max="7689" width="11.7109375" style="15" bestFit="1" customWidth="1"/>
    <col min="7690" max="7943" width="9.140625" style="15"/>
    <col min="7944" max="7944" width="9.85546875" style="15" bestFit="1" customWidth="1"/>
    <col min="7945" max="7945" width="11.7109375" style="15" bestFit="1" customWidth="1"/>
    <col min="7946" max="8199" width="9.140625" style="15"/>
    <col min="8200" max="8200" width="9.85546875" style="15" bestFit="1" customWidth="1"/>
    <col min="8201" max="8201" width="11.7109375" style="15" bestFit="1" customWidth="1"/>
    <col min="8202" max="8455" width="9.140625" style="15"/>
    <col min="8456" max="8456" width="9.85546875" style="15" bestFit="1" customWidth="1"/>
    <col min="8457" max="8457" width="11.7109375" style="15" bestFit="1" customWidth="1"/>
    <col min="8458" max="8711" width="9.140625" style="15"/>
    <col min="8712" max="8712" width="9.85546875" style="15" bestFit="1" customWidth="1"/>
    <col min="8713" max="8713" width="11.7109375" style="15" bestFit="1" customWidth="1"/>
    <col min="8714" max="8967" width="9.140625" style="15"/>
    <col min="8968" max="8968" width="9.85546875" style="15" bestFit="1" customWidth="1"/>
    <col min="8969" max="8969" width="11.7109375" style="15" bestFit="1" customWidth="1"/>
    <col min="8970" max="9223" width="9.140625" style="15"/>
    <col min="9224" max="9224" width="9.85546875" style="15" bestFit="1" customWidth="1"/>
    <col min="9225" max="9225" width="11.7109375" style="15" bestFit="1" customWidth="1"/>
    <col min="9226" max="9479" width="9.140625" style="15"/>
    <col min="9480" max="9480" width="9.85546875" style="15" bestFit="1" customWidth="1"/>
    <col min="9481" max="9481" width="11.7109375" style="15" bestFit="1" customWidth="1"/>
    <col min="9482" max="9735" width="9.140625" style="15"/>
    <col min="9736" max="9736" width="9.85546875" style="15" bestFit="1" customWidth="1"/>
    <col min="9737" max="9737" width="11.7109375" style="15" bestFit="1" customWidth="1"/>
    <col min="9738" max="9991" width="9.140625" style="15"/>
    <col min="9992" max="9992" width="9.85546875" style="15" bestFit="1" customWidth="1"/>
    <col min="9993" max="9993" width="11.7109375" style="15" bestFit="1" customWidth="1"/>
    <col min="9994" max="10247" width="9.140625" style="15"/>
    <col min="10248" max="10248" width="9.85546875" style="15" bestFit="1" customWidth="1"/>
    <col min="10249" max="10249" width="11.7109375" style="15" bestFit="1" customWidth="1"/>
    <col min="10250" max="10503" width="9.140625" style="15"/>
    <col min="10504" max="10504" width="9.85546875" style="15" bestFit="1" customWidth="1"/>
    <col min="10505" max="10505" width="11.7109375" style="15" bestFit="1" customWidth="1"/>
    <col min="10506" max="10759" width="9.140625" style="15"/>
    <col min="10760" max="10760" width="9.85546875" style="15" bestFit="1" customWidth="1"/>
    <col min="10761" max="10761" width="11.7109375" style="15" bestFit="1" customWidth="1"/>
    <col min="10762" max="11015" width="9.140625" style="15"/>
    <col min="11016" max="11016" width="9.85546875" style="15" bestFit="1" customWidth="1"/>
    <col min="11017" max="11017" width="11.7109375" style="15" bestFit="1" customWidth="1"/>
    <col min="11018" max="11271" width="9.140625" style="15"/>
    <col min="11272" max="11272" width="9.85546875" style="15" bestFit="1" customWidth="1"/>
    <col min="11273" max="11273" width="11.7109375" style="15" bestFit="1" customWidth="1"/>
    <col min="11274" max="11527" width="9.140625" style="15"/>
    <col min="11528" max="11528" width="9.85546875" style="15" bestFit="1" customWidth="1"/>
    <col min="11529" max="11529" width="11.7109375" style="15" bestFit="1" customWidth="1"/>
    <col min="11530" max="11783" width="9.140625" style="15"/>
    <col min="11784" max="11784" width="9.85546875" style="15" bestFit="1" customWidth="1"/>
    <col min="11785" max="11785" width="11.7109375" style="15" bestFit="1" customWidth="1"/>
    <col min="11786" max="12039" width="9.140625" style="15"/>
    <col min="12040" max="12040" width="9.85546875" style="15" bestFit="1" customWidth="1"/>
    <col min="12041" max="12041" width="11.7109375" style="15" bestFit="1" customWidth="1"/>
    <col min="12042" max="12295" width="9.140625" style="15"/>
    <col min="12296" max="12296" width="9.85546875" style="15" bestFit="1" customWidth="1"/>
    <col min="12297" max="12297" width="11.7109375" style="15" bestFit="1" customWidth="1"/>
    <col min="12298" max="12551" width="9.140625" style="15"/>
    <col min="12552" max="12552" width="9.85546875" style="15" bestFit="1" customWidth="1"/>
    <col min="12553" max="12553" width="11.7109375" style="15" bestFit="1" customWidth="1"/>
    <col min="12554" max="12807" width="9.140625" style="15"/>
    <col min="12808" max="12808" width="9.85546875" style="15" bestFit="1" customWidth="1"/>
    <col min="12809" max="12809" width="11.7109375" style="15" bestFit="1" customWidth="1"/>
    <col min="12810" max="13063" width="9.140625" style="15"/>
    <col min="13064" max="13064" width="9.85546875" style="15" bestFit="1" customWidth="1"/>
    <col min="13065" max="13065" width="11.7109375" style="15" bestFit="1" customWidth="1"/>
    <col min="13066" max="13319" width="9.140625" style="15"/>
    <col min="13320" max="13320" width="9.85546875" style="15" bestFit="1" customWidth="1"/>
    <col min="13321" max="13321" width="11.7109375" style="15" bestFit="1" customWidth="1"/>
    <col min="13322" max="13575" width="9.140625" style="15"/>
    <col min="13576" max="13576" width="9.85546875" style="15" bestFit="1" customWidth="1"/>
    <col min="13577" max="13577" width="11.7109375" style="15" bestFit="1" customWidth="1"/>
    <col min="13578" max="13831" width="9.140625" style="15"/>
    <col min="13832" max="13832" width="9.85546875" style="15" bestFit="1" customWidth="1"/>
    <col min="13833" max="13833" width="11.7109375" style="15" bestFit="1" customWidth="1"/>
    <col min="13834" max="14087" width="9.140625" style="15"/>
    <col min="14088" max="14088" width="9.85546875" style="15" bestFit="1" customWidth="1"/>
    <col min="14089" max="14089" width="11.7109375" style="15" bestFit="1" customWidth="1"/>
    <col min="14090" max="14343" width="9.140625" style="15"/>
    <col min="14344" max="14344" width="9.85546875" style="15" bestFit="1" customWidth="1"/>
    <col min="14345" max="14345" width="11.7109375" style="15" bestFit="1" customWidth="1"/>
    <col min="14346" max="14599" width="9.140625" style="15"/>
    <col min="14600" max="14600" width="9.85546875" style="15" bestFit="1" customWidth="1"/>
    <col min="14601" max="14601" width="11.7109375" style="15" bestFit="1" customWidth="1"/>
    <col min="14602" max="14855" width="9.140625" style="15"/>
    <col min="14856" max="14856" width="9.85546875" style="15" bestFit="1" customWidth="1"/>
    <col min="14857" max="14857" width="11.7109375" style="15" bestFit="1" customWidth="1"/>
    <col min="14858" max="15111" width="9.140625" style="15"/>
    <col min="15112" max="15112" width="9.85546875" style="15" bestFit="1" customWidth="1"/>
    <col min="15113" max="15113" width="11.7109375" style="15" bestFit="1" customWidth="1"/>
    <col min="15114" max="15367" width="9.140625" style="15"/>
    <col min="15368" max="15368" width="9.85546875" style="15" bestFit="1" customWidth="1"/>
    <col min="15369" max="15369" width="11.7109375" style="15" bestFit="1" customWidth="1"/>
    <col min="15370" max="15623" width="9.140625" style="15"/>
    <col min="15624" max="15624" width="9.85546875" style="15" bestFit="1" customWidth="1"/>
    <col min="15625" max="15625" width="11.7109375" style="15" bestFit="1" customWidth="1"/>
    <col min="15626" max="15879" width="9.140625" style="15"/>
    <col min="15880" max="15880" width="9.85546875" style="15" bestFit="1" customWidth="1"/>
    <col min="15881" max="15881" width="11.7109375" style="15" bestFit="1" customWidth="1"/>
    <col min="15882" max="16135" width="9.140625" style="15"/>
    <col min="16136" max="16136" width="9.85546875" style="15" bestFit="1" customWidth="1"/>
    <col min="16137" max="16137" width="11.7109375" style="15" bestFit="1" customWidth="1"/>
    <col min="16138" max="16384" width="9.140625" style="15"/>
  </cols>
  <sheetData>
    <row r="1" spans="1:11" x14ac:dyDescent="0.2">
      <c r="A1" s="242" t="s">
        <v>106</v>
      </c>
      <c r="B1" s="243"/>
      <c r="C1" s="243"/>
      <c r="D1" s="243"/>
      <c r="E1" s="243"/>
      <c r="F1" s="243"/>
      <c r="G1" s="243"/>
      <c r="H1" s="243"/>
      <c r="I1" s="243"/>
      <c r="J1" s="69"/>
      <c r="K1" s="69"/>
    </row>
    <row r="2" spans="1:11" x14ac:dyDescent="0.2">
      <c r="A2" s="241" t="s">
        <v>481</v>
      </c>
      <c r="B2" s="218"/>
      <c r="C2" s="218"/>
      <c r="D2" s="218"/>
      <c r="E2" s="218"/>
      <c r="F2" s="218"/>
      <c r="G2" s="218"/>
      <c r="H2" s="218"/>
      <c r="I2" s="218"/>
      <c r="J2" s="69"/>
      <c r="K2" s="69"/>
    </row>
    <row r="3" spans="1:11" x14ac:dyDescent="0.2">
      <c r="A3" s="247" t="s">
        <v>355</v>
      </c>
      <c r="B3" s="248"/>
      <c r="C3" s="248"/>
      <c r="D3" s="248"/>
      <c r="E3" s="248"/>
      <c r="F3" s="248"/>
      <c r="G3" s="248"/>
      <c r="H3" s="248"/>
      <c r="I3" s="248"/>
      <c r="J3" s="249"/>
      <c r="K3" s="249"/>
    </row>
    <row r="4" spans="1:11" x14ac:dyDescent="0.2">
      <c r="A4" s="250" t="s">
        <v>469</v>
      </c>
      <c r="B4" s="251"/>
      <c r="C4" s="251"/>
      <c r="D4" s="251"/>
      <c r="E4" s="251"/>
      <c r="F4" s="251"/>
      <c r="G4" s="251"/>
      <c r="H4" s="251"/>
      <c r="I4" s="251"/>
      <c r="J4" s="252"/>
      <c r="K4" s="252"/>
    </row>
    <row r="5" spans="1:11" ht="22.15" customHeight="1" x14ac:dyDescent="0.2">
      <c r="A5" s="244" t="s">
        <v>2</v>
      </c>
      <c r="B5" s="225"/>
      <c r="C5" s="225"/>
      <c r="D5" s="225"/>
      <c r="E5" s="225"/>
      <c r="F5" s="225"/>
      <c r="G5" s="244" t="s">
        <v>107</v>
      </c>
      <c r="H5" s="245" t="s">
        <v>380</v>
      </c>
      <c r="I5" s="246"/>
      <c r="J5" s="245" t="s">
        <v>347</v>
      </c>
      <c r="K5" s="246"/>
    </row>
    <row r="6" spans="1:11" x14ac:dyDescent="0.2">
      <c r="A6" s="225"/>
      <c r="B6" s="225"/>
      <c r="C6" s="225"/>
      <c r="D6" s="225"/>
      <c r="E6" s="225"/>
      <c r="F6" s="225"/>
      <c r="G6" s="225"/>
      <c r="H6" s="17" t="s">
        <v>370</v>
      </c>
      <c r="I6" s="17" t="s">
        <v>371</v>
      </c>
      <c r="J6" s="17" t="s">
        <v>370</v>
      </c>
      <c r="K6" s="17" t="s">
        <v>371</v>
      </c>
    </row>
    <row r="7" spans="1:11" x14ac:dyDescent="0.2">
      <c r="A7" s="253">
        <v>1</v>
      </c>
      <c r="B7" s="227"/>
      <c r="C7" s="227"/>
      <c r="D7" s="227"/>
      <c r="E7" s="227"/>
      <c r="F7" s="227"/>
      <c r="G7" s="16">
        <v>2</v>
      </c>
      <c r="H7" s="17">
        <v>3</v>
      </c>
      <c r="I7" s="17">
        <v>4</v>
      </c>
      <c r="J7" s="17">
        <v>5</v>
      </c>
      <c r="K7" s="17">
        <v>6</v>
      </c>
    </row>
    <row r="8" spans="1:11" x14ac:dyDescent="0.2">
      <c r="A8" s="235" t="s">
        <v>120</v>
      </c>
      <c r="B8" s="235"/>
      <c r="C8" s="235"/>
      <c r="D8" s="235"/>
      <c r="E8" s="235"/>
      <c r="F8" s="235"/>
      <c r="G8" s="18">
        <v>125</v>
      </c>
      <c r="H8" s="35">
        <f>SUM(H9:H13)</f>
        <v>556786322</v>
      </c>
      <c r="I8" s="35">
        <f>SUM(I9:I13)</f>
        <v>336095494</v>
      </c>
      <c r="J8" s="35">
        <f>SUM(J9:J13)</f>
        <v>601411080</v>
      </c>
      <c r="K8" s="35">
        <f>SUM(K9:K13)</f>
        <v>321978293</v>
      </c>
    </row>
    <row r="9" spans="1:11" x14ac:dyDescent="0.2">
      <c r="A9" s="207" t="s">
        <v>121</v>
      </c>
      <c r="B9" s="207"/>
      <c r="C9" s="207"/>
      <c r="D9" s="207"/>
      <c r="E9" s="207"/>
      <c r="F9" s="207"/>
      <c r="G9" s="13">
        <v>126</v>
      </c>
      <c r="H9" s="31">
        <v>0</v>
      </c>
      <c r="I9" s="31">
        <v>0</v>
      </c>
      <c r="J9" s="31">
        <v>0</v>
      </c>
      <c r="K9" s="31">
        <v>0</v>
      </c>
    </row>
    <row r="10" spans="1:11" x14ac:dyDescent="0.2">
      <c r="A10" s="207" t="s">
        <v>122</v>
      </c>
      <c r="B10" s="207"/>
      <c r="C10" s="207"/>
      <c r="D10" s="207"/>
      <c r="E10" s="207"/>
      <c r="F10" s="207"/>
      <c r="G10" s="13">
        <v>127</v>
      </c>
      <c r="H10" s="31">
        <v>539263364</v>
      </c>
      <c r="I10" s="31">
        <v>323757358</v>
      </c>
      <c r="J10" s="31">
        <v>589169732</v>
      </c>
      <c r="K10" s="31">
        <v>313639786</v>
      </c>
    </row>
    <row r="11" spans="1:11" x14ac:dyDescent="0.2">
      <c r="A11" s="207" t="s">
        <v>123</v>
      </c>
      <c r="B11" s="207"/>
      <c r="C11" s="207"/>
      <c r="D11" s="207"/>
      <c r="E11" s="207"/>
      <c r="F11" s="207"/>
      <c r="G11" s="13">
        <v>128</v>
      </c>
      <c r="H11" s="31">
        <v>0</v>
      </c>
      <c r="I11" s="31">
        <v>0</v>
      </c>
      <c r="J11" s="31">
        <v>0</v>
      </c>
      <c r="K11" s="31">
        <v>0</v>
      </c>
    </row>
    <row r="12" spans="1:11" x14ac:dyDescent="0.2">
      <c r="A12" s="207" t="s">
        <v>124</v>
      </c>
      <c r="B12" s="207"/>
      <c r="C12" s="207"/>
      <c r="D12" s="207"/>
      <c r="E12" s="207"/>
      <c r="F12" s="207"/>
      <c r="G12" s="13">
        <v>129</v>
      </c>
      <c r="H12" s="31">
        <v>0</v>
      </c>
      <c r="I12" s="31">
        <v>0</v>
      </c>
      <c r="J12" s="31">
        <v>0</v>
      </c>
      <c r="K12" s="31">
        <v>0</v>
      </c>
    </row>
    <row r="13" spans="1:11" x14ac:dyDescent="0.2">
      <c r="A13" s="207" t="s">
        <v>125</v>
      </c>
      <c r="B13" s="207"/>
      <c r="C13" s="207"/>
      <c r="D13" s="207"/>
      <c r="E13" s="207"/>
      <c r="F13" s="207"/>
      <c r="G13" s="13">
        <v>130</v>
      </c>
      <c r="H13" s="31">
        <v>17522958</v>
      </c>
      <c r="I13" s="31">
        <v>12338136</v>
      </c>
      <c r="J13" s="31">
        <v>12241348</v>
      </c>
      <c r="K13" s="31">
        <v>8338507</v>
      </c>
    </row>
    <row r="14" spans="1:11" x14ac:dyDescent="0.2">
      <c r="A14" s="235" t="s">
        <v>126</v>
      </c>
      <c r="B14" s="235"/>
      <c r="C14" s="235"/>
      <c r="D14" s="235"/>
      <c r="E14" s="235"/>
      <c r="F14" s="235"/>
      <c r="G14" s="18">
        <v>131</v>
      </c>
      <c r="H14" s="35">
        <f>H15+H16+H20+H24+H25+H26+H29+H36</f>
        <v>565754182</v>
      </c>
      <c r="I14" s="35">
        <f>I15+I16+I20+I24+I25+I26+I29+I36</f>
        <v>312629309</v>
      </c>
      <c r="J14" s="35">
        <f>J15+J16+J20+J24+J25+J26+J29+J36</f>
        <v>585668436</v>
      </c>
      <c r="K14" s="35">
        <f>K15+K16+K20+K24+K25+K26+K29+K36</f>
        <v>314130072</v>
      </c>
    </row>
    <row r="15" spans="1:11" x14ac:dyDescent="0.2">
      <c r="A15" s="207" t="s">
        <v>108</v>
      </c>
      <c r="B15" s="207"/>
      <c r="C15" s="207"/>
      <c r="D15" s="207"/>
      <c r="E15" s="207"/>
      <c r="F15" s="207"/>
      <c r="G15" s="13">
        <v>132</v>
      </c>
      <c r="H15" s="31">
        <v>-6009918</v>
      </c>
      <c r="I15" s="31">
        <v>2662491</v>
      </c>
      <c r="J15" s="31">
        <v>2276563</v>
      </c>
      <c r="K15" s="31">
        <v>2265346</v>
      </c>
    </row>
    <row r="16" spans="1:11" x14ac:dyDescent="0.2">
      <c r="A16" s="236" t="s">
        <v>127</v>
      </c>
      <c r="B16" s="236"/>
      <c r="C16" s="236"/>
      <c r="D16" s="236"/>
      <c r="E16" s="236"/>
      <c r="F16" s="236"/>
      <c r="G16" s="18">
        <v>133</v>
      </c>
      <c r="H16" s="35">
        <f>SUM(H17:H19)</f>
        <v>339819467</v>
      </c>
      <c r="I16" s="35">
        <f>SUM(I17:I19)</f>
        <v>183039432</v>
      </c>
      <c r="J16" s="35">
        <f>SUM(J17:J19)</f>
        <v>356595771</v>
      </c>
      <c r="K16" s="35">
        <f>SUM(K17:K19)</f>
        <v>188485749</v>
      </c>
    </row>
    <row r="17" spans="1:11" x14ac:dyDescent="0.2">
      <c r="A17" s="237" t="s">
        <v>128</v>
      </c>
      <c r="B17" s="237"/>
      <c r="C17" s="237"/>
      <c r="D17" s="237"/>
      <c r="E17" s="237"/>
      <c r="F17" s="237"/>
      <c r="G17" s="13">
        <v>134</v>
      </c>
      <c r="H17" s="31">
        <v>119093914</v>
      </c>
      <c r="I17" s="31">
        <v>62064712</v>
      </c>
      <c r="J17" s="31">
        <v>178665366</v>
      </c>
      <c r="K17" s="31">
        <v>98014378</v>
      </c>
    </row>
    <row r="18" spans="1:11" x14ac:dyDescent="0.2">
      <c r="A18" s="237" t="s">
        <v>129</v>
      </c>
      <c r="B18" s="237"/>
      <c r="C18" s="237"/>
      <c r="D18" s="237"/>
      <c r="E18" s="237"/>
      <c r="F18" s="237"/>
      <c r="G18" s="13">
        <v>135</v>
      </c>
      <c r="H18" s="31">
        <v>81697426</v>
      </c>
      <c r="I18" s="31">
        <v>29454112</v>
      </c>
      <c r="J18" s="31">
        <v>33149850</v>
      </c>
      <c r="K18" s="31">
        <v>13502706</v>
      </c>
    </row>
    <row r="19" spans="1:11" x14ac:dyDescent="0.2">
      <c r="A19" s="237" t="s">
        <v>130</v>
      </c>
      <c r="B19" s="237"/>
      <c r="C19" s="237"/>
      <c r="D19" s="237"/>
      <c r="E19" s="237"/>
      <c r="F19" s="237"/>
      <c r="G19" s="13">
        <v>136</v>
      </c>
      <c r="H19" s="31">
        <v>139028127</v>
      </c>
      <c r="I19" s="31">
        <v>91520608</v>
      </c>
      <c r="J19" s="31">
        <v>144780555</v>
      </c>
      <c r="K19" s="31">
        <v>76968665</v>
      </c>
    </row>
    <row r="20" spans="1:11" x14ac:dyDescent="0.2">
      <c r="A20" s="236" t="s">
        <v>131</v>
      </c>
      <c r="B20" s="236"/>
      <c r="C20" s="236"/>
      <c r="D20" s="236"/>
      <c r="E20" s="236"/>
      <c r="F20" s="236"/>
      <c r="G20" s="18">
        <v>137</v>
      </c>
      <c r="H20" s="35">
        <f>SUM(H21:H23)</f>
        <v>146248841</v>
      </c>
      <c r="I20" s="35">
        <f>SUM(I21:I23)</f>
        <v>80412226</v>
      </c>
      <c r="J20" s="35">
        <f>SUM(J21:J23)</f>
        <v>146240321</v>
      </c>
      <c r="K20" s="35">
        <f>SUM(K21:K23)</f>
        <v>80660996</v>
      </c>
    </row>
    <row r="21" spans="1:11" x14ac:dyDescent="0.2">
      <c r="A21" s="237" t="s">
        <v>109</v>
      </c>
      <c r="B21" s="237"/>
      <c r="C21" s="237"/>
      <c r="D21" s="237"/>
      <c r="E21" s="237"/>
      <c r="F21" s="237"/>
      <c r="G21" s="13">
        <v>138</v>
      </c>
      <c r="H21" s="31">
        <v>108674829</v>
      </c>
      <c r="I21" s="31">
        <v>62188316</v>
      </c>
      <c r="J21" s="31">
        <v>113326525</v>
      </c>
      <c r="K21" s="31">
        <v>63966495</v>
      </c>
    </row>
    <row r="22" spans="1:11" x14ac:dyDescent="0.2">
      <c r="A22" s="237" t="s">
        <v>110</v>
      </c>
      <c r="B22" s="237"/>
      <c r="C22" s="237"/>
      <c r="D22" s="237"/>
      <c r="E22" s="237"/>
      <c r="F22" s="237"/>
      <c r="G22" s="13">
        <v>139</v>
      </c>
      <c r="H22" s="31">
        <v>24065090</v>
      </c>
      <c r="I22" s="31">
        <v>11610872</v>
      </c>
      <c r="J22" s="31">
        <v>20489348</v>
      </c>
      <c r="K22" s="31">
        <v>10365484</v>
      </c>
    </row>
    <row r="23" spans="1:11" x14ac:dyDescent="0.2">
      <c r="A23" s="237" t="s">
        <v>111</v>
      </c>
      <c r="B23" s="237"/>
      <c r="C23" s="237"/>
      <c r="D23" s="237"/>
      <c r="E23" s="237"/>
      <c r="F23" s="237"/>
      <c r="G23" s="13">
        <v>140</v>
      </c>
      <c r="H23" s="31">
        <v>13508922</v>
      </c>
      <c r="I23" s="31">
        <v>6613038</v>
      </c>
      <c r="J23" s="31">
        <v>12424448</v>
      </c>
      <c r="K23" s="31">
        <v>6329017</v>
      </c>
    </row>
    <row r="24" spans="1:11" x14ac:dyDescent="0.2">
      <c r="A24" s="207" t="s">
        <v>112</v>
      </c>
      <c r="B24" s="207"/>
      <c r="C24" s="207"/>
      <c r="D24" s="207"/>
      <c r="E24" s="207"/>
      <c r="F24" s="207"/>
      <c r="G24" s="13">
        <v>141</v>
      </c>
      <c r="H24" s="31">
        <v>18320469</v>
      </c>
      <c r="I24" s="31">
        <v>8969225</v>
      </c>
      <c r="J24" s="31">
        <v>16302100</v>
      </c>
      <c r="K24" s="31">
        <v>8240181</v>
      </c>
    </row>
    <row r="25" spans="1:11" x14ac:dyDescent="0.2">
      <c r="A25" s="207" t="s">
        <v>113</v>
      </c>
      <c r="B25" s="207"/>
      <c r="C25" s="207"/>
      <c r="D25" s="207"/>
      <c r="E25" s="207"/>
      <c r="F25" s="207"/>
      <c r="G25" s="13">
        <v>142</v>
      </c>
      <c r="H25" s="31">
        <v>13118296</v>
      </c>
      <c r="I25" s="31">
        <v>8044644</v>
      </c>
      <c r="J25" s="31">
        <v>12046735</v>
      </c>
      <c r="K25" s="31">
        <v>6417540</v>
      </c>
    </row>
    <row r="26" spans="1:11" x14ac:dyDescent="0.2">
      <c r="A26" s="236" t="s">
        <v>132</v>
      </c>
      <c r="B26" s="236"/>
      <c r="C26" s="236"/>
      <c r="D26" s="236"/>
      <c r="E26" s="236"/>
      <c r="F26" s="236"/>
      <c r="G26" s="18">
        <v>143</v>
      </c>
      <c r="H26" s="35">
        <f>H27+H28</f>
        <v>30111</v>
      </c>
      <c r="I26" s="35">
        <f>I27+I28</f>
        <v>0</v>
      </c>
      <c r="J26" s="35">
        <f>J27+J28</f>
        <v>234863</v>
      </c>
      <c r="K26" s="35">
        <f>K27+K28</f>
        <v>16429</v>
      </c>
    </row>
    <row r="27" spans="1:11" x14ac:dyDescent="0.2">
      <c r="A27" s="237" t="s">
        <v>133</v>
      </c>
      <c r="B27" s="237"/>
      <c r="C27" s="237"/>
      <c r="D27" s="237"/>
      <c r="E27" s="237"/>
      <c r="F27" s="237"/>
      <c r="G27" s="13">
        <v>144</v>
      </c>
      <c r="H27" s="31">
        <v>0</v>
      </c>
      <c r="I27" s="31">
        <v>0</v>
      </c>
      <c r="J27" s="31">
        <v>0</v>
      </c>
      <c r="K27" s="31">
        <v>0</v>
      </c>
    </row>
    <row r="28" spans="1:11" x14ac:dyDescent="0.2">
      <c r="A28" s="237" t="s">
        <v>134</v>
      </c>
      <c r="B28" s="237"/>
      <c r="C28" s="237"/>
      <c r="D28" s="237"/>
      <c r="E28" s="237"/>
      <c r="F28" s="237"/>
      <c r="G28" s="13">
        <v>145</v>
      </c>
      <c r="H28" s="31">
        <v>30111</v>
      </c>
      <c r="I28" s="31">
        <v>0</v>
      </c>
      <c r="J28" s="31">
        <v>234863</v>
      </c>
      <c r="K28" s="31">
        <v>16429</v>
      </c>
    </row>
    <row r="29" spans="1:11" x14ac:dyDescent="0.2">
      <c r="A29" s="236" t="s">
        <v>135</v>
      </c>
      <c r="B29" s="236"/>
      <c r="C29" s="236"/>
      <c r="D29" s="236"/>
      <c r="E29" s="236"/>
      <c r="F29" s="236"/>
      <c r="G29" s="18">
        <v>146</v>
      </c>
      <c r="H29" s="35">
        <f>SUM(H30:H35)</f>
        <v>1612286</v>
      </c>
      <c r="I29" s="35">
        <f>SUM(I30:I35)</f>
        <v>1612286</v>
      </c>
      <c r="J29" s="35">
        <f>SUM(J30:J35)</f>
        <v>0</v>
      </c>
      <c r="K29" s="35">
        <f>SUM(K30:K35)</f>
        <v>0</v>
      </c>
    </row>
    <row r="30" spans="1:11" x14ac:dyDescent="0.2">
      <c r="A30" s="237" t="s">
        <v>136</v>
      </c>
      <c r="B30" s="237"/>
      <c r="C30" s="237"/>
      <c r="D30" s="237"/>
      <c r="E30" s="237"/>
      <c r="F30" s="237"/>
      <c r="G30" s="13">
        <v>147</v>
      </c>
      <c r="H30" s="31">
        <v>0</v>
      </c>
      <c r="I30" s="31">
        <v>0</v>
      </c>
      <c r="J30" s="31">
        <v>0</v>
      </c>
      <c r="K30" s="31">
        <v>0</v>
      </c>
    </row>
    <row r="31" spans="1:11" x14ac:dyDescent="0.2">
      <c r="A31" s="237" t="s">
        <v>137</v>
      </c>
      <c r="B31" s="237"/>
      <c r="C31" s="237"/>
      <c r="D31" s="237"/>
      <c r="E31" s="237"/>
      <c r="F31" s="237"/>
      <c r="G31" s="13">
        <v>148</v>
      </c>
      <c r="H31" s="31">
        <v>0</v>
      </c>
      <c r="I31" s="31">
        <v>0</v>
      </c>
      <c r="J31" s="31">
        <v>0</v>
      </c>
      <c r="K31" s="31">
        <v>0</v>
      </c>
    </row>
    <row r="32" spans="1:11" x14ac:dyDescent="0.2">
      <c r="A32" s="237" t="s">
        <v>138</v>
      </c>
      <c r="B32" s="237"/>
      <c r="C32" s="237"/>
      <c r="D32" s="237"/>
      <c r="E32" s="237"/>
      <c r="F32" s="237"/>
      <c r="G32" s="13">
        <v>149</v>
      </c>
      <c r="H32" s="31">
        <v>1612286</v>
      </c>
      <c r="I32" s="31">
        <v>1612286</v>
      </c>
      <c r="J32" s="31">
        <v>0</v>
      </c>
      <c r="K32" s="31">
        <v>0</v>
      </c>
    </row>
    <row r="33" spans="1:11" x14ac:dyDescent="0.2">
      <c r="A33" s="237" t="s">
        <v>139</v>
      </c>
      <c r="B33" s="237"/>
      <c r="C33" s="237"/>
      <c r="D33" s="237"/>
      <c r="E33" s="237"/>
      <c r="F33" s="237"/>
      <c r="G33" s="13">
        <v>150</v>
      </c>
      <c r="H33" s="31">
        <v>0</v>
      </c>
      <c r="I33" s="31">
        <v>0</v>
      </c>
      <c r="J33" s="31">
        <v>0</v>
      </c>
      <c r="K33" s="31">
        <v>0</v>
      </c>
    </row>
    <row r="34" spans="1:11" x14ac:dyDescent="0.2">
      <c r="A34" s="237" t="s">
        <v>140</v>
      </c>
      <c r="B34" s="237"/>
      <c r="C34" s="237"/>
      <c r="D34" s="237"/>
      <c r="E34" s="237"/>
      <c r="F34" s="237"/>
      <c r="G34" s="13">
        <v>151</v>
      </c>
      <c r="H34" s="31">
        <v>0</v>
      </c>
      <c r="I34" s="31">
        <v>0</v>
      </c>
      <c r="J34" s="31">
        <v>0</v>
      </c>
      <c r="K34" s="31">
        <v>0</v>
      </c>
    </row>
    <row r="35" spans="1:11" x14ac:dyDescent="0.2">
      <c r="A35" s="237" t="s">
        <v>141</v>
      </c>
      <c r="B35" s="237"/>
      <c r="C35" s="237"/>
      <c r="D35" s="237"/>
      <c r="E35" s="237"/>
      <c r="F35" s="237"/>
      <c r="G35" s="13">
        <v>152</v>
      </c>
      <c r="H35" s="31">
        <v>0</v>
      </c>
      <c r="I35" s="31">
        <v>0</v>
      </c>
      <c r="J35" s="31">
        <v>0</v>
      </c>
      <c r="K35" s="31">
        <v>0</v>
      </c>
    </row>
    <row r="36" spans="1:11" x14ac:dyDescent="0.2">
      <c r="A36" s="207" t="s">
        <v>114</v>
      </c>
      <c r="B36" s="207"/>
      <c r="C36" s="207"/>
      <c r="D36" s="207"/>
      <c r="E36" s="207"/>
      <c r="F36" s="207"/>
      <c r="G36" s="13">
        <v>153</v>
      </c>
      <c r="H36" s="31">
        <v>52614630</v>
      </c>
      <c r="I36" s="31">
        <v>27889005</v>
      </c>
      <c r="J36" s="31">
        <v>51972083</v>
      </c>
      <c r="K36" s="31">
        <v>28043831</v>
      </c>
    </row>
    <row r="37" spans="1:11" x14ac:dyDescent="0.2">
      <c r="A37" s="235" t="s">
        <v>142</v>
      </c>
      <c r="B37" s="235"/>
      <c r="C37" s="235"/>
      <c r="D37" s="235"/>
      <c r="E37" s="235"/>
      <c r="F37" s="235"/>
      <c r="G37" s="18">
        <v>154</v>
      </c>
      <c r="H37" s="35">
        <f>SUM(H38:H47)</f>
        <v>50148721</v>
      </c>
      <c r="I37" s="35">
        <f>SUM(I38:I47)</f>
        <v>516213</v>
      </c>
      <c r="J37" s="35">
        <f>SUM(J38:J47)</f>
        <v>4862418</v>
      </c>
      <c r="K37" s="35">
        <f>SUM(K38:K47)</f>
        <v>524647</v>
      </c>
    </row>
    <row r="38" spans="1:11" x14ac:dyDescent="0.2">
      <c r="A38" s="207" t="s">
        <v>143</v>
      </c>
      <c r="B38" s="207"/>
      <c r="C38" s="207"/>
      <c r="D38" s="207"/>
      <c r="E38" s="207"/>
      <c r="F38" s="207"/>
      <c r="G38" s="13">
        <v>155</v>
      </c>
      <c r="H38" s="31">
        <v>0</v>
      </c>
      <c r="I38" s="31">
        <v>0</v>
      </c>
      <c r="J38" s="31">
        <v>0</v>
      </c>
      <c r="K38" s="31">
        <v>0</v>
      </c>
    </row>
    <row r="39" spans="1:11" ht="25.15" customHeight="1" x14ac:dyDescent="0.2">
      <c r="A39" s="207" t="s">
        <v>144</v>
      </c>
      <c r="B39" s="207"/>
      <c r="C39" s="207"/>
      <c r="D39" s="207"/>
      <c r="E39" s="207"/>
      <c r="F39" s="207"/>
      <c r="G39" s="13">
        <v>156</v>
      </c>
      <c r="H39" s="31">
        <v>0</v>
      </c>
      <c r="I39" s="31">
        <v>0</v>
      </c>
      <c r="J39" s="31">
        <v>0</v>
      </c>
      <c r="K39" s="31">
        <v>0</v>
      </c>
    </row>
    <row r="40" spans="1:11" ht="25.15" customHeight="1" x14ac:dyDescent="0.2">
      <c r="A40" s="207" t="s">
        <v>145</v>
      </c>
      <c r="B40" s="207"/>
      <c r="C40" s="207"/>
      <c r="D40" s="207"/>
      <c r="E40" s="207"/>
      <c r="F40" s="207"/>
      <c r="G40" s="13">
        <v>157</v>
      </c>
      <c r="H40" s="31">
        <v>0</v>
      </c>
      <c r="I40" s="31">
        <v>0</v>
      </c>
      <c r="J40" s="31">
        <v>0</v>
      </c>
      <c r="K40" s="31">
        <v>0</v>
      </c>
    </row>
    <row r="41" spans="1:11" ht="25.15" customHeight="1" x14ac:dyDescent="0.2">
      <c r="A41" s="207" t="s">
        <v>146</v>
      </c>
      <c r="B41" s="207"/>
      <c r="C41" s="207"/>
      <c r="D41" s="207"/>
      <c r="E41" s="207"/>
      <c r="F41" s="207"/>
      <c r="G41" s="13">
        <v>158</v>
      </c>
      <c r="H41" s="31">
        <v>0</v>
      </c>
      <c r="I41" s="31">
        <v>0</v>
      </c>
      <c r="J41" s="31">
        <v>0</v>
      </c>
      <c r="K41" s="31">
        <v>0</v>
      </c>
    </row>
    <row r="42" spans="1:11" ht="25.15" customHeight="1" x14ac:dyDescent="0.2">
      <c r="A42" s="207" t="s">
        <v>147</v>
      </c>
      <c r="B42" s="207"/>
      <c r="C42" s="207"/>
      <c r="D42" s="207"/>
      <c r="E42" s="207"/>
      <c r="F42" s="207"/>
      <c r="G42" s="13">
        <v>159</v>
      </c>
      <c r="H42" s="31">
        <v>0</v>
      </c>
      <c r="I42" s="31">
        <v>0</v>
      </c>
      <c r="J42" s="31">
        <v>0</v>
      </c>
      <c r="K42" s="31">
        <v>0</v>
      </c>
    </row>
    <row r="43" spans="1:11" x14ac:dyDescent="0.2">
      <c r="A43" s="207" t="s">
        <v>148</v>
      </c>
      <c r="B43" s="207"/>
      <c r="C43" s="207"/>
      <c r="D43" s="207"/>
      <c r="E43" s="207"/>
      <c r="F43" s="207"/>
      <c r="G43" s="13">
        <v>160</v>
      </c>
      <c r="H43" s="31">
        <v>0</v>
      </c>
      <c r="I43" s="31">
        <v>0</v>
      </c>
      <c r="J43" s="31">
        <v>0</v>
      </c>
      <c r="K43" s="31">
        <v>0</v>
      </c>
    </row>
    <row r="44" spans="1:11" x14ac:dyDescent="0.2">
      <c r="A44" s="207" t="s">
        <v>149</v>
      </c>
      <c r="B44" s="207"/>
      <c r="C44" s="207"/>
      <c r="D44" s="207"/>
      <c r="E44" s="207"/>
      <c r="F44" s="207"/>
      <c r="G44" s="13">
        <v>161</v>
      </c>
      <c r="H44" s="31">
        <v>430890</v>
      </c>
      <c r="I44" s="31">
        <v>207828</v>
      </c>
      <c r="J44" s="31">
        <v>391588</v>
      </c>
      <c r="K44" s="31">
        <v>241560</v>
      </c>
    </row>
    <row r="45" spans="1:11" x14ac:dyDescent="0.2">
      <c r="A45" s="207" t="s">
        <v>150</v>
      </c>
      <c r="B45" s="207"/>
      <c r="C45" s="207"/>
      <c r="D45" s="207"/>
      <c r="E45" s="207"/>
      <c r="F45" s="207"/>
      <c r="G45" s="13">
        <v>162</v>
      </c>
      <c r="H45" s="31">
        <v>2363397</v>
      </c>
      <c r="I45" s="31">
        <v>108501</v>
      </c>
      <c r="J45" s="31">
        <v>4274562</v>
      </c>
      <c r="K45" s="31">
        <v>93405</v>
      </c>
    </row>
    <row r="46" spans="1:11" x14ac:dyDescent="0.2">
      <c r="A46" s="207" t="s">
        <v>151</v>
      </c>
      <c r="B46" s="207"/>
      <c r="C46" s="207"/>
      <c r="D46" s="207"/>
      <c r="E46" s="207"/>
      <c r="F46" s="207"/>
      <c r="G46" s="13">
        <v>163</v>
      </c>
      <c r="H46" s="31">
        <v>0</v>
      </c>
      <c r="I46" s="31">
        <v>0</v>
      </c>
      <c r="J46" s="31">
        <v>0</v>
      </c>
      <c r="K46" s="31">
        <v>0</v>
      </c>
    </row>
    <row r="47" spans="1:11" x14ac:dyDescent="0.2">
      <c r="A47" s="207" t="s">
        <v>152</v>
      </c>
      <c r="B47" s="207"/>
      <c r="C47" s="207"/>
      <c r="D47" s="207"/>
      <c r="E47" s="207"/>
      <c r="F47" s="207"/>
      <c r="G47" s="13">
        <v>164</v>
      </c>
      <c r="H47" s="31">
        <v>47354434</v>
      </c>
      <c r="I47" s="31">
        <v>199884</v>
      </c>
      <c r="J47" s="31">
        <v>196268</v>
      </c>
      <c r="K47" s="31">
        <v>189682</v>
      </c>
    </row>
    <row r="48" spans="1:11" x14ac:dyDescent="0.2">
      <c r="A48" s="235" t="s">
        <v>153</v>
      </c>
      <c r="B48" s="235"/>
      <c r="C48" s="235"/>
      <c r="D48" s="235"/>
      <c r="E48" s="235"/>
      <c r="F48" s="235"/>
      <c r="G48" s="18">
        <v>165</v>
      </c>
      <c r="H48" s="35">
        <f>SUM(H49:H55)</f>
        <v>10946510</v>
      </c>
      <c r="I48" s="35">
        <f>SUM(I49:I55)</f>
        <v>5811806</v>
      </c>
      <c r="J48" s="35">
        <f>SUM(J49:J55)</f>
        <v>14454756</v>
      </c>
      <c r="K48" s="35">
        <f>SUM(K49:K55)</f>
        <v>-1709683.1199999973</v>
      </c>
    </row>
    <row r="49" spans="1:11" ht="25.15" customHeight="1" x14ac:dyDescent="0.2">
      <c r="A49" s="207" t="s">
        <v>154</v>
      </c>
      <c r="B49" s="207"/>
      <c r="C49" s="207"/>
      <c r="D49" s="207"/>
      <c r="E49" s="207"/>
      <c r="F49" s="207"/>
      <c r="G49" s="13">
        <v>166</v>
      </c>
      <c r="H49" s="31">
        <v>0</v>
      </c>
      <c r="I49" s="31">
        <v>0</v>
      </c>
      <c r="J49" s="31">
        <v>0</v>
      </c>
      <c r="K49" s="31">
        <v>0</v>
      </c>
    </row>
    <row r="50" spans="1:11" x14ac:dyDescent="0.2">
      <c r="A50" s="231" t="s">
        <v>155</v>
      </c>
      <c r="B50" s="231"/>
      <c r="C50" s="231"/>
      <c r="D50" s="231"/>
      <c r="E50" s="231"/>
      <c r="F50" s="231"/>
      <c r="G50" s="13">
        <v>167</v>
      </c>
      <c r="H50" s="31">
        <v>0</v>
      </c>
      <c r="I50" s="31">
        <v>0</v>
      </c>
      <c r="J50" s="31">
        <v>0</v>
      </c>
      <c r="K50" s="31">
        <v>0</v>
      </c>
    </row>
    <row r="51" spans="1:11" x14ac:dyDescent="0.2">
      <c r="A51" s="231" t="s">
        <v>156</v>
      </c>
      <c r="B51" s="231"/>
      <c r="C51" s="231"/>
      <c r="D51" s="231"/>
      <c r="E51" s="231"/>
      <c r="F51" s="231"/>
      <c r="G51" s="13">
        <v>168</v>
      </c>
      <c r="H51" s="31">
        <v>7975219</v>
      </c>
      <c r="I51" s="31">
        <v>4338804</v>
      </c>
      <c r="J51" s="31">
        <v>7385180</v>
      </c>
      <c r="K51" s="31">
        <v>5115818</v>
      </c>
    </row>
    <row r="52" spans="1:11" x14ac:dyDescent="0.2">
      <c r="A52" s="231" t="s">
        <v>157</v>
      </c>
      <c r="B52" s="231"/>
      <c r="C52" s="231"/>
      <c r="D52" s="231"/>
      <c r="E52" s="231"/>
      <c r="F52" s="231"/>
      <c r="G52" s="13">
        <v>169</v>
      </c>
      <c r="H52" s="31">
        <v>2971291</v>
      </c>
      <c r="I52" s="31">
        <v>1473002</v>
      </c>
      <c r="J52" s="31">
        <v>7069576</v>
      </c>
      <c r="K52" s="31">
        <v>-6825501.1199999973</v>
      </c>
    </row>
    <row r="53" spans="1:11" x14ac:dyDescent="0.2">
      <c r="A53" s="231" t="s">
        <v>158</v>
      </c>
      <c r="B53" s="231"/>
      <c r="C53" s="231"/>
      <c r="D53" s="231"/>
      <c r="E53" s="231"/>
      <c r="F53" s="231"/>
      <c r="G53" s="13">
        <v>170</v>
      </c>
      <c r="H53" s="31">
        <v>0</v>
      </c>
      <c r="I53" s="31">
        <v>0</v>
      </c>
      <c r="J53" s="31">
        <v>0</v>
      </c>
      <c r="K53" s="31">
        <v>0</v>
      </c>
    </row>
    <row r="54" spans="1:11" x14ac:dyDescent="0.2">
      <c r="A54" s="231" t="s">
        <v>159</v>
      </c>
      <c r="B54" s="231"/>
      <c r="C54" s="231"/>
      <c r="D54" s="231"/>
      <c r="E54" s="231"/>
      <c r="F54" s="231"/>
      <c r="G54" s="13">
        <v>171</v>
      </c>
      <c r="H54" s="31">
        <v>0</v>
      </c>
      <c r="I54" s="31">
        <v>0</v>
      </c>
      <c r="J54" s="31">
        <v>0</v>
      </c>
      <c r="K54" s="31">
        <v>0</v>
      </c>
    </row>
    <row r="55" spans="1:11" x14ac:dyDescent="0.2">
      <c r="A55" s="231" t="s">
        <v>160</v>
      </c>
      <c r="B55" s="231"/>
      <c r="C55" s="231"/>
      <c r="D55" s="231"/>
      <c r="E55" s="231"/>
      <c r="F55" s="231"/>
      <c r="G55" s="13">
        <v>172</v>
      </c>
      <c r="H55" s="31">
        <v>0</v>
      </c>
      <c r="I55" s="31">
        <v>0</v>
      </c>
      <c r="J55" s="31">
        <v>0</v>
      </c>
      <c r="K55" s="31">
        <v>0</v>
      </c>
    </row>
    <row r="56" spans="1:11" ht="22.15" customHeight="1" x14ac:dyDescent="0.2">
      <c r="A56" s="240" t="s">
        <v>161</v>
      </c>
      <c r="B56" s="240"/>
      <c r="C56" s="240"/>
      <c r="D56" s="240"/>
      <c r="E56" s="240"/>
      <c r="F56" s="240"/>
      <c r="G56" s="13">
        <v>173</v>
      </c>
      <c r="H56" s="31">
        <v>0</v>
      </c>
      <c r="I56" s="31">
        <v>0</v>
      </c>
      <c r="J56" s="31">
        <v>0</v>
      </c>
      <c r="K56" s="31">
        <v>0</v>
      </c>
    </row>
    <row r="57" spans="1:11" x14ac:dyDescent="0.2">
      <c r="A57" s="240" t="s">
        <v>162</v>
      </c>
      <c r="B57" s="240"/>
      <c r="C57" s="240"/>
      <c r="D57" s="240"/>
      <c r="E57" s="240"/>
      <c r="F57" s="240"/>
      <c r="G57" s="13">
        <v>174</v>
      </c>
      <c r="H57" s="31">
        <v>0</v>
      </c>
      <c r="I57" s="31">
        <v>0</v>
      </c>
      <c r="J57" s="31">
        <v>0</v>
      </c>
      <c r="K57" s="31">
        <v>0</v>
      </c>
    </row>
    <row r="58" spans="1:11" ht="24.6" customHeight="1" x14ac:dyDescent="0.2">
      <c r="A58" s="240" t="s">
        <v>163</v>
      </c>
      <c r="B58" s="240"/>
      <c r="C58" s="240"/>
      <c r="D58" s="240"/>
      <c r="E58" s="240"/>
      <c r="F58" s="240"/>
      <c r="G58" s="13">
        <v>175</v>
      </c>
      <c r="H58" s="31">
        <v>0</v>
      </c>
      <c r="I58" s="31">
        <v>0</v>
      </c>
      <c r="J58" s="31">
        <v>0</v>
      </c>
      <c r="K58" s="31">
        <v>0</v>
      </c>
    </row>
    <row r="59" spans="1:11" x14ac:dyDescent="0.2">
      <c r="A59" s="240" t="s">
        <v>164</v>
      </c>
      <c r="B59" s="240"/>
      <c r="C59" s="240"/>
      <c r="D59" s="240"/>
      <c r="E59" s="240"/>
      <c r="F59" s="240"/>
      <c r="G59" s="13">
        <v>176</v>
      </c>
      <c r="H59" s="31">
        <v>0</v>
      </c>
      <c r="I59" s="31">
        <v>0</v>
      </c>
      <c r="J59" s="31">
        <v>0</v>
      </c>
      <c r="K59" s="31">
        <v>0</v>
      </c>
    </row>
    <row r="60" spans="1:11" x14ac:dyDescent="0.2">
      <c r="A60" s="235" t="s">
        <v>165</v>
      </c>
      <c r="B60" s="235"/>
      <c r="C60" s="235"/>
      <c r="D60" s="235"/>
      <c r="E60" s="235"/>
      <c r="F60" s="235"/>
      <c r="G60" s="18">
        <v>177</v>
      </c>
      <c r="H60" s="35">
        <f>H8+H37+H56+H57</f>
        <v>606935043</v>
      </c>
      <c r="I60" s="35">
        <f t="shared" ref="I60:K60" si="0">I8+I37+I56+I57</f>
        <v>336611707</v>
      </c>
      <c r="J60" s="35">
        <f t="shared" si="0"/>
        <v>606273498</v>
      </c>
      <c r="K60" s="35">
        <f t="shared" si="0"/>
        <v>322502940</v>
      </c>
    </row>
    <row r="61" spans="1:11" x14ac:dyDescent="0.2">
      <c r="A61" s="235" t="s">
        <v>166</v>
      </c>
      <c r="B61" s="235"/>
      <c r="C61" s="235"/>
      <c r="D61" s="235"/>
      <c r="E61" s="235"/>
      <c r="F61" s="235"/>
      <c r="G61" s="18">
        <v>178</v>
      </c>
      <c r="H61" s="35">
        <f>H14+H48+H58+H59</f>
        <v>576700692</v>
      </c>
      <c r="I61" s="35">
        <f t="shared" ref="I61:K61" si="1">I14+I48+I58+I59</f>
        <v>318441115</v>
      </c>
      <c r="J61" s="35">
        <f t="shared" si="1"/>
        <v>600123192</v>
      </c>
      <c r="K61" s="35">
        <f t="shared" si="1"/>
        <v>312420388.88</v>
      </c>
    </row>
    <row r="62" spans="1:11" x14ac:dyDescent="0.2">
      <c r="A62" s="235" t="s">
        <v>167</v>
      </c>
      <c r="B62" s="235"/>
      <c r="C62" s="235"/>
      <c r="D62" s="235"/>
      <c r="E62" s="235"/>
      <c r="F62" s="235"/>
      <c r="G62" s="18">
        <v>179</v>
      </c>
      <c r="H62" s="35">
        <f>H60-H61</f>
        <v>30234351</v>
      </c>
      <c r="I62" s="35">
        <f t="shared" ref="I62:K62" si="2">I60-I61</f>
        <v>18170592</v>
      </c>
      <c r="J62" s="35">
        <f t="shared" si="2"/>
        <v>6150306</v>
      </c>
      <c r="K62" s="35">
        <f t="shared" si="2"/>
        <v>10082551.120000005</v>
      </c>
    </row>
    <row r="63" spans="1:11" x14ac:dyDescent="0.2">
      <c r="A63" s="234" t="s">
        <v>168</v>
      </c>
      <c r="B63" s="234"/>
      <c r="C63" s="234"/>
      <c r="D63" s="234"/>
      <c r="E63" s="234"/>
      <c r="F63" s="234"/>
      <c r="G63" s="18">
        <v>180</v>
      </c>
      <c r="H63" s="35">
        <f>+IF((H60-H61)&gt;0,(H60-H61),0)</f>
        <v>30234351</v>
      </c>
      <c r="I63" s="35">
        <f t="shared" ref="I63:K63" si="3">+IF((I60-I61)&gt;0,(I60-I61),0)</f>
        <v>18170592</v>
      </c>
      <c r="J63" s="35">
        <f t="shared" si="3"/>
        <v>6150306</v>
      </c>
      <c r="K63" s="35">
        <f t="shared" si="3"/>
        <v>10082551.120000005</v>
      </c>
    </row>
    <row r="64" spans="1:11" x14ac:dyDescent="0.2">
      <c r="A64" s="234" t="s">
        <v>169</v>
      </c>
      <c r="B64" s="234"/>
      <c r="C64" s="234"/>
      <c r="D64" s="234"/>
      <c r="E64" s="234"/>
      <c r="F64" s="234"/>
      <c r="G64" s="18">
        <v>181</v>
      </c>
      <c r="H64" s="35">
        <f>+IF((H60-H61)&lt;0,(H60-H61),0)</f>
        <v>0</v>
      </c>
      <c r="I64" s="35">
        <f t="shared" ref="I64:K64" si="4">+IF((I60-I61)&lt;0,(I60-I61),0)</f>
        <v>0</v>
      </c>
      <c r="J64" s="35">
        <f t="shared" si="4"/>
        <v>0</v>
      </c>
      <c r="K64" s="35">
        <f t="shared" si="4"/>
        <v>0</v>
      </c>
    </row>
    <row r="65" spans="1:11" x14ac:dyDescent="0.2">
      <c r="A65" s="240" t="s">
        <v>115</v>
      </c>
      <c r="B65" s="240"/>
      <c r="C65" s="240"/>
      <c r="D65" s="240"/>
      <c r="E65" s="240"/>
      <c r="F65" s="240"/>
      <c r="G65" s="13">
        <v>182</v>
      </c>
      <c r="H65" s="31">
        <v>192472</v>
      </c>
      <c r="I65" s="31">
        <v>108710</v>
      </c>
      <c r="J65" s="31">
        <v>297327</v>
      </c>
      <c r="K65" s="31">
        <v>77005</v>
      </c>
    </row>
    <row r="66" spans="1:11" x14ac:dyDescent="0.2">
      <c r="A66" s="235" t="s">
        <v>170</v>
      </c>
      <c r="B66" s="235"/>
      <c r="C66" s="235"/>
      <c r="D66" s="235"/>
      <c r="E66" s="235"/>
      <c r="F66" s="235"/>
      <c r="G66" s="18">
        <v>183</v>
      </c>
      <c r="H66" s="35">
        <f>H62-H65</f>
        <v>30041879</v>
      </c>
      <c r="I66" s="35">
        <f t="shared" ref="I66:K66" si="5">I62-I65</f>
        <v>18061882</v>
      </c>
      <c r="J66" s="35">
        <f t="shared" si="5"/>
        <v>5852979</v>
      </c>
      <c r="K66" s="35">
        <f t="shared" si="5"/>
        <v>10005546.120000005</v>
      </c>
    </row>
    <row r="67" spans="1:11" x14ac:dyDescent="0.2">
      <c r="A67" s="234" t="s">
        <v>171</v>
      </c>
      <c r="B67" s="234"/>
      <c r="C67" s="234"/>
      <c r="D67" s="234"/>
      <c r="E67" s="234"/>
      <c r="F67" s="234"/>
      <c r="G67" s="18">
        <v>184</v>
      </c>
      <c r="H67" s="35">
        <f>+IF((H62-H65)&gt;0,(H62-H65),0)</f>
        <v>30041879</v>
      </c>
      <c r="I67" s="35">
        <f t="shared" ref="I67:K67" si="6">+IF((I62-I65)&gt;0,(I62-I65),0)</f>
        <v>18061882</v>
      </c>
      <c r="J67" s="35">
        <f t="shared" si="6"/>
        <v>5852979</v>
      </c>
      <c r="K67" s="35">
        <f t="shared" si="6"/>
        <v>10005546.120000005</v>
      </c>
    </row>
    <row r="68" spans="1:11" x14ac:dyDescent="0.2">
      <c r="A68" s="234" t="s">
        <v>172</v>
      </c>
      <c r="B68" s="234"/>
      <c r="C68" s="234"/>
      <c r="D68" s="234"/>
      <c r="E68" s="234"/>
      <c r="F68" s="234"/>
      <c r="G68" s="18">
        <v>185</v>
      </c>
      <c r="H68" s="35">
        <f>+IF((H62-H65)&lt;0,(H62-H65),0)</f>
        <v>0</v>
      </c>
      <c r="I68" s="35">
        <f t="shared" ref="I68:K68" si="7">+IF((I62-I65)&lt;0,(I62-I65),0)</f>
        <v>0</v>
      </c>
      <c r="J68" s="35">
        <f t="shared" si="7"/>
        <v>0</v>
      </c>
      <c r="K68" s="35">
        <f t="shared" si="7"/>
        <v>0</v>
      </c>
    </row>
    <row r="69" spans="1:11" x14ac:dyDescent="0.2">
      <c r="A69" s="212" t="s">
        <v>173</v>
      </c>
      <c r="B69" s="212"/>
      <c r="C69" s="212"/>
      <c r="D69" s="212"/>
      <c r="E69" s="212"/>
      <c r="F69" s="212"/>
      <c r="G69" s="232"/>
      <c r="H69" s="232"/>
      <c r="I69" s="232"/>
      <c r="J69" s="233"/>
      <c r="K69" s="233"/>
    </row>
    <row r="70" spans="1:11" ht="22.15" customHeight="1" x14ac:dyDescent="0.2">
      <c r="A70" s="235" t="s">
        <v>174</v>
      </c>
      <c r="B70" s="235"/>
      <c r="C70" s="235"/>
      <c r="D70" s="235"/>
      <c r="E70" s="235"/>
      <c r="F70" s="235"/>
      <c r="G70" s="18">
        <v>186</v>
      </c>
      <c r="H70" s="35">
        <f>H71-H72</f>
        <v>0</v>
      </c>
      <c r="I70" s="35">
        <f>I71-I72</f>
        <v>0</v>
      </c>
      <c r="J70" s="35">
        <f>J71-J72</f>
        <v>0</v>
      </c>
      <c r="K70" s="35">
        <f>K71-K72</f>
        <v>0</v>
      </c>
    </row>
    <row r="71" spans="1:11" x14ac:dyDescent="0.2">
      <c r="A71" s="231" t="s">
        <v>175</v>
      </c>
      <c r="B71" s="231"/>
      <c r="C71" s="231"/>
      <c r="D71" s="231"/>
      <c r="E71" s="231"/>
      <c r="F71" s="231"/>
      <c r="G71" s="13">
        <v>187</v>
      </c>
      <c r="H71" s="31">
        <v>0</v>
      </c>
      <c r="I71" s="31">
        <v>0</v>
      </c>
      <c r="J71" s="31">
        <v>0</v>
      </c>
      <c r="K71" s="31">
        <v>0</v>
      </c>
    </row>
    <row r="72" spans="1:11" x14ac:dyDescent="0.2">
      <c r="A72" s="231" t="s">
        <v>176</v>
      </c>
      <c r="B72" s="231"/>
      <c r="C72" s="231"/>
      <c r="D72" s="231"/>
      <c r="E72" s="231"/>
      <c r="F72" s="231"/>
      <c r="G72" s="13">
        <v>188</v>
      </c>
      <c r="H72" s="31">
        <v>0</v>
      </c>
      <c r="I72" s="31">
        <v>0</v>
      </c>
      <c r="J72" s="31">
        <v>0</v>
      </c>
      <c r="K72" s="31">
        <v>0</v>
      </c>
    </row>
    <row r="73" spans="1:11" x14ac:dyDescent="0.2">
      <c r="A73" s="240" t="s">
        <v>177</v>
      </c>
      <c r="B73" s="240"/>
      <c r="C73" s="240"/>
      <c r="D73" s="240"/>
      <c r="E73" s="240"/>
      <c r="F73" s="240"/>
      <c r="G73" s="13">
        <v>189</v>
      </c>
      <c r="H73" s="31">
        <v>0</v>
      </c>
      <c r="I73" s="31">
        <v>0</v>
      </c>
      <c r="J73" s="31">
        <v>0</v>
      </c>
      <c r="K73" s="31">
        <v>0</v>
      </c>
    </row>
    <row r="74" spans="1:11" x14ac:dyDescent="0.2">
      <c r="A74" s="234" t="s">
        <v>178</v>
      </c>
      <c r="B74" s="234"/>
      <c r="C74" s="234"/>
      <c r="D74" s="234"/>
      <c r="E74" s="234"/>
      <c r="F74" s="234"/>
      <c r="G74" s="18">
        <v>190</v>
      </c>
      <c r="H74" s="70">
        <v>0</v>
      </c>
      <c r="I74" s="70">
        <v>0</v>
      </c>
      <c r="J74" s="70">
        <v>0</v>
      </c>
      <c r="K74" s="70">
        <v>0</v>
      </c>
    </row>
    <row r="75" spans="1:11" x14ac:dyDescent="0.2">
      <c r="A75" s="234" t="s">
        <v>179</v>
      </c>
      <c r="B75" s="234"/>
      <c r="C75" s="234"/>
      <c r="D75" s="234"/>
      <c r="E75" s="234"/>
      <c r="F75" s="234"/>
      <c r="G75" s="18">
        <v>191</v>
      </c>
      <c r="H75" s="70">
        <v>0</v>
      </c>
      <c r="I75" s="70">
        <v>0</v>
      </c>
      <c r="J75" s="70">
        <v>0</v>
      </c>
      <c r="K75" s="70">
        <v>0</v>
      </c>
    </row>
    <row r="76" spans="1:11" x14ac:dyDescent="0.2">
      <c r="A76" s="212" t="s">
        <v>180</v>
      </c>
      <c r="B76" s="212"/>
      <c r="C76" s="212"/>
      <c r="D76" s="212"/>
      <c r="E76" s="212"/>
      <c r="F76" s="212"/>
      <c r="G76" s="232"/>
      <c r="H76" s="232"/>
      <c r="I76" s="232"/>
      <c r="J76" s="233"/>
      <c r="K76" s="233"/>
    </row>
    <row r="77" spans="1:11" x14ac:dyDescent="0.2">
      <c r="A77" s="235" t="s">
        <v>181</v>
      </c>
      <c r="B77" s="235"/>
      <c r="C77" s="235"/>
      <c r="D77" s="235"/>
      <c r="E77" s="235"/>
      <c r="F77" s="235"/>
      <c r="G77" s="18">
        <v>192</v>
      </c>
      <c r="H77" s="70">
        <v>0</v>
      </c>
      <c r="I77" s="70">
        <v>0</v>
      </c>
      <c r="J77" s="70">
        <v>0</v>
      </c>
      <c r="K77" s="70">
        <v>0</v>
      </c>
    </row>
    <row r="78" spans="1:11" x14ac:dyDescent="0.2">
      <c r="A78" s="231" t="s">
        <v>182</v>
      </c>
      <c r="B78" s="231"/>
      <c r="C78" s="231"/>
      <c r="D78" s="231"/>
      <c r="E78" s="231"/>
      <c r="F78" s="231"/>
      <c r="G78" s="13">
        <v>193</v>
      </c>
      <c r="H78" s="31">
        <v>0</v>
      </c>
      <c r="I78" s="31">
        <v>0</v>
      </c>
      <c r="J78" s="31">
        <v>0</v>
      </c>
      <c r="K78" s="31">
        <v>0</v>
      </c>
    </row>
    <row r="79" spans="1:11" x14ac:dyDescent="0.2">
      <c r="A79" s="231" t="s">
        <v>183</v>
      </c>
      <c r="B79" s="231"/>
      <c r="C79" s="231"/>
      <c r="D79" s="231"/>
      <c r="E79" s="231"/>
      <c r="F79" s="231"/>
      <c r="G79" s="13">
        <v>194</v>
      </c>
      <c r="H79" s="31">
        <v>0</v>
      </c>
      <c r="I79" s="31">
        <v>0</v>
      </c>
      <c r="J79" s="31">
        <v>0</v>
      </c>
      <c r="K79" s="31">
        <v>0</v>
      </c>
    </row>
    <row r="80" spans="1:11" x14ac:dyDescent="0.2">
      <c r="A80" s="235" t="s">
        <v>184</v>
      </c>
      <c r="B80" s="235"/>
      <c r="C80" s="235"/>
      <c r="D80" s="235"/>
      <c r="E80" s="235"/>
      <c r="F80" s="235"/>
      <c r="G80" s="18">
        <v>195</v>
      </c>
      <c r="H80" s="70">
        <v>0</v>
      </c>
      <c r="I80" s="70">
        <v>0</v>
      </c>
      <c r="J80" s="70">
        <v>0</v>
      </c>
      <c r="K80" s="70">
        <v>0</v>
      </c>
    </row>
    <row r="81" spans="1:11" x14ac:dyDescent="0.2">
      <c r="A81" s="235" t="s">
        <v>185</v>
      </c>
      <c r="B81" s="235"/>
      <c r="C81" s="235"/>
      <c r="D81" s="235"/>
      <c r="E81" s="235"/>
      <c r="F81" s="235"/>
      <c r="G81" s="18">
        <v>196</v>
      </c>
      <c r="H81" s="70">
        <v>0</v>
      </c>
      <c r="I81" s="70">
        <v>0</v>
      </c>
      <c r="J81" s="70">
        <v>0</v>
      </c>
      <c r="K81" s="70">
        <v>0</v>
      </c>
    </row>
    <row r="82" spans="1:11" x14ac:dyDescent="0.2">
      <c r="A82" s="234" t="s">
        <v>186</v>
      </c>
      <c r="B82" s="234"/>
      <c r="C82" s="234"/>
      <c r="D82" s="234"/>
      <c r="E82" s="234"/>
      <c r="F82" s="234"/>
      <c r="G82" s="18">
        <v>197</v>
      </c>
      <c r="H82" s="70">
        <v>0</v>
      </c>
      <c r="I82" s="70">
        <v>0</v>
      </c>
      <c r="J82" s="70">
        <v>0</v>
      </c>
      <c r="K82" s="70">
        <v>0</v>
      </c>
    </row>
    <row r="83" spans="1:11" x14ac:dyDescent="0.2">
      <c r="A83" s="234" t="s">
        <v>187</v>
      </c>
      <c r="B83" s="234"/>
      <c r="C83" s="234"/>
      <c r="D83" s="234"/>
      <c r="E83" s="234"/>
      <c r="F83" s="234"/>
      <c r="G83" s="18">
        <v>198</v>
      </c>
      <c r="H83" s="70">
        <v>0</v>
      </c>
      <c r="I83" s="70">
        <v>0</v>
      </c>
      <c r="J83" s="70">
        <v>0</v>
      </c>
      <c r="K83" s="70">
        <v>0</v>
      </c>
    </row>
    <row r="84" spans="1:11" x14ac:dyDescent="0.2">
      <c r="A84" s="212" t="s">
        <v>116</v>
      </c>
      <c r="B84" s="212"/>
      <c r="C84" s="212"/>
      <c r="D84" s="212"/>
      <c r="E84" s="212"/>
      <c r="F84" s="212"/>
      <c r="G84" s="232"/>
      <c r="H84" s="232"/>
      <c r="I84" s="232"/>
      <c r="J84" s="233"/>
      <c r="K84" s="233"/>
    </row>
    <row r="85" spans="1:11" x14ac:dyDescent="0.2">
      <c r="A85" s="229" t="s">
        <v>188</v>
      </c>
      <c r="B85" s="229"/>
      <c r="C85" s="229"/>
      <c r="D85" s="229"/>
      <c r="E85" s="229"/>
      <c r="F85" s="229"/>
      <c r="G85" s="18">
        <v>199</v>
      </c>
      <c r="H85" s="36">
        <f>H86+H87</f>
        <v>30041879</v>
      </c>
      <c r="I85" s="36">
        <f>I86+I87</f>
        <v>18061882</v>
      </c>
      <c r="J85" s="36">
        <f>J86+J87</f>
        <v>5852976</v>
      </c>
      <c r="K85" s="36">
        <f>K86+K87</f>
        <v>10005546</v>
      </c>
    </row>
    <row r="86" spans="1:11" x14ac:dyDescent="0.2">
      <c r="A86" s="230" t="s">
        <v>189</v>
      </c>
      <c r="B86" s="230"/>
      <c r="C86" s="230"/>
      <c r="D86" s="230"/>
      <c r="E86" s="230"/>
      <c r="F86" s="230"/>
      <c r="G86" s="13">
        <v>200</v>
      </c>
      <c r="H86" s="37">
        <v>30041879</v>
      </c>
      <c r="I86" s="37">
        <v>18061882</v>
      </c>
      <c r="J86" s="37">
        <v>5852976</v>
      </c>
      <c r="K86" s="37">
        <v>10005546</v>
      </c>
    </row>
    <row r="87" spans="1:11" x14ac:dyDescent="0.2">
      <c r="A87" s="230" t="s">
        <v>190</v>
      </c>
      <c r="B87" s="230"/>
      <c r="C87" s="230"/>
      <c r="D87" s="230"/>
      <c r="E87" s="230"/>
      <c r="F87" s="230"/>
      <c r="G87" s="13">
        <v>201</v>
      </c>
      <c r="H87" s="31">
        <v>0</v>
      </c>
      <c r="I87" s="31">
        <v>0</v>
      </c>
      <c r="J87" s="31">
        <v>0</v>
      </c>
      <c r="K87" s="31">
        <v>0</v>
      </c>
    </row>
    <row r="88" spans="1:11" x14ac:dyDescent="0.2">
      <c r="A88" s="238" t="s">
        <v>118</v>
      </c>
      <c r="B88" s="238"/>
      <c r="C88" s="238"/>
      <c r="D88" s="238"/>
      <c r="E88" s="238"/>
      <c r="F88" s="238"/>
      <c r="G88" s="239"/>
      <c r="H88" s="239"/>
      <c r="I88" s="239"/>
      <c r="J88" s="233"/>
      <c r="K88" s="233"/>
    </row>
    <row r="89" spans="1:11" x14ac:dyDescent="0.2">
      <c r="A89" s="208" t="s">
        <v>191</v>
      </c>
      <c r="B89" s="208"/>
      <c r="C89" s="208"/>
      <c r="D89" s="208"/>
      <c r="E89" s="208"/>
      <c r="F89" s="208"/>
      <c r="G89" s="13">
        <v>202</v>
      </c>
      <c r="H89" s="37">
        <v>30041879</v>
      </c>
      <c r="I89" s="37">
        <v>18061882</v>
      </c>
      <c r="J89" s="37">
        <v>5852976</v>
      </c>
      <c r="K89" s="37">
        <v>10005546</v>
      </c>
    </row>
    <row r="90" spans="1:11" ht="24" customHeight="1" x14ac:dyDescent="0.2">
      <c r="A90" s="228" t="s">
        <v>192</v>
      </c>
      <c r="B90" s="228"/>
      <c r="C90" s="228"/>
      <c r="D90" s="228"/>
      <c r="E90" s="228"/>
      <c r="F90" s="228"/>
      <c r="G90" s="18">
        <v>203</v>
      </c>
      <c r="H90" s="36">
        <f>SUM(H91:H98)</f>
        <v>-1812998</v>
      </c>
      <c r="I90" s="36">
        <f>SUM(I91:I98)</f>
        <v>-528401</v>
      </c>
      <c r="J90" s="36">
        <f>SUM(J91:J98)</f>
        <v>157044</v>
      </c>
      <c r="K90" s="36">
        <f>SUM(K91:K98)</f>
        <v>-87972</v>
      </c>
    </row>
    <row r="91" spans="1:11" x14ac:dyDescent="0.2">
      <c r="A91" s="231" t="s">
        <v>193</v>
      </c>
      <c r="B91" s="231"/>
      <c r="C91" s="231"/>
      <c r="D91" s="231"/>
      <c r="E91" s="231"/>
      <c r="F91" s="231"/>
      <c r="G91" s="13">
        <v>204</v>
      </c>
      <c r="H91" s="37">
        <v>-1812998</v>
      </c>
      <c r="I91" s="37">
        <v>-528401</v>
      </c>
      <c r="J91" s="37">
        <v>157044</v>
      </c>
      <c r="K91" s="37">
        <v>-87972</v>
      </c>
    </row>
    <row r="92" spans="1:11" ht="22.15" customHeight="1" x14ac:dyDescent="0.2">
      <c r="A92" s="231" t="s">
        <v>194</v>
      </c>
      <c r="B92" s="231"/>
      <c r="C92" s="231"/>
      <c r="D92" s="231"/>
      <c r="E92" s="231"/>
      <c r="F92" s="231"/>
      <c r="G92" s="13">
        <v>205</v>
      </c>
      <c r="H92" s="31">
        <v>0</v>
      </c>
      <c r="I92" s="31">
        <v>0</v>
      </c>
      <c r="J92" s="31">
        <v>0</v>
      </c>
      <c r="K92" s="31">
        <v>0</v>
      </c>
    </row>
    <row r="93" spans="1:11" ht="22.15" customHeight="1" x14ac:dyDescent="0.2">
      <c r="A93" s="231" t="s">
        <v>195</v>
      </c>
      <c r="B93" s="231"/>
      <c r="C93" s="231"/>
      <c r="D93" s="231"/>
      <c r="E93" s="231"/>
      <c r="F93" s="231"/>
      <c r="G93" s="13">
        <v>206</v>
      </c>
      <c r="H93" s="31">
        <v>0</v>
      </c>
      <c r="I93" s="31">
        <v>0</v>
      </c>
      <c r="J93" s="31">
        <v>0</v>
      </c>
      <c r="K93" s="31">
        <v>0</v>
      </c>
    </row>
    <row r="94" spans="1:11" ht="22.15" customHeight="1" x14ac:dyDescent="0.2">
      <c r="A94" s="231" t="s">
        <v>196</v>
      </c>
      <c r="B94" s="231"/>
      <c r="C94" s="231"/>
      <c r="D94" s="231"/>
      <c r="E94" s="231"/>
      <c r="F94" s="231"/>
      <c r="G94" s="13">
        <v>207</v>
      </c>
      <c r="H94" s="31">
        <v>0</v>
      </c>
      <c r="I94" s="31">
        <v>0</v>
      </c>
      <c r="J94" s="31">
        <v>0</v>
      </c>
      <c r="K94" s="31">
        <v>0</v>
      </c>
    </row>
    <row r="95" spans="1:11" ht="22.15" customHeight="1" x14ac:dyDescent="0.2">
      <c r="A95" s="231" t="s">
        <v>197</v>
      </c>
      <c r="B95" s="231"/>
      <c r="C95" s="231"/>
      <c r="D95" s="231"/>
      <c r="E95" s="231"/>
      <c r="F95" s="231"/>
      <c r="G95" s="13">
        <v>208</v>
      </c>
      <c r="H95" s="31">
        <v>0</v>
      </c>
      <c r="I95" s="31">
        <v>0</v>
      </c>
      <c r="J95" s="31">
        <v>0</v>
      </c>
      <c r="K95" s="31">
        <v>0</v>
      </c>
    </row>
    <row r="96" spans="1:11" ht="22.15" customHeight="1" x14ac:dyDescent="0.2">
      <c r="A96" s="231" t="s">
        <v>198</v>
      </c>
      <c r="B96" s="231"/>
      <c r="C96" s="231"/>
      <c r="D96" s="231"/>
      <c r="E96" s="231"/>
      <c r="F96" s="231"/>
      <c r="G96" s="13">
        <v>209</v>
      </c>
      <c r="H96" s="31">
        <v>0</v>
      </c>
      <c r="I96" s="31">
        <v>0</v>
      </c>
      <c r="J96" s="31">
        <v>0</v>
      </c>
      <c r="K96" s="31">
        <v>0</v>
      </c>
    </row>
    <row r="97" spans="1:11" x14ac:dyDescent="0.2">
      <c r="A97" s="231" t="s">
        <v>199</v>
      </c>
      <c r="B97" s="231"/>
      <c r="C97" s="231"/>
      <c r="D97" s="231"/>
      <c r="E97" s="231"/>
      <c r="F97" s="231"/>
      <c r="G97" s="13">
        <v>210</v>
      </c>
      <c r="H97" s="31">
        <v>0</v>
      </c>
      <c r="I97" s="31">
        <v>0</v>
      </c>
      <c r="J97" s="31">
        <v>0</v>
      </c>
      <c r="K97" s="31">
        <v>0</v>
      </c>
    </row>
    <row r="98" spans="1:11" x14ac:dyDescent="0.2">
      <c r="A98" s="231" t="s">
        <v>200</v>
      </c>
      <c r="B98" s="231"/>
      <c r="C98" s="231"/>
      <c r="D98" s="231"/>
      <c r="E98" s="231"/>
      <c r="F98" s="231"/>
      <c r="G98" s="13">
        <v>211</v>
      </c>
      <c r="H98" s="31">
        <v>0</v>
      </c>
      <c r="I98" s="31">
        <v>0</v>
      </c>
      <c r="J98" s="31">
        <v>0</v>
      </c>
      <c r="K98" s="31">
        <v>0</v>
      </c>
    </row>
    <row r="99" spans="1:11" x14ac:dyDescent="0.2">
      <c r="A99" s="208" t="s">
        <v>119</v>
      </c>
      <c r="B99" s="208"/>
      <c r="C99" s="208"/>
      <c r="D99" s="208"/>
      <c r="E99" s="208"/>
      <c r="F99" s="208"/>
      <c r="G99" s="13">
        <v>212</v>
      </c>
      <c r="H99" s="31">
        <v>0</v>
      </c>
      <c r="I99" s="31">
        <v>0</v>
      </c>
      <c r="J99" s="31">
        <v>0</v>
      </c>
      <c r="K99" s="31">
        <v>0</v>
      </c>
    </row>
    <row r="100" spans="1:11" ht="22.9" customHeight="1" x14ac:dyDescent="0.2">
      <c r="A100" s="228" t="s">
        <v>201</v>
      </c>
      <c r="B100" s="228"/>
      <c r="C100" s="228"/>
      <c r="D100" s="228"/>
      <c r="E100" s="228"/>
      <c r="F100" s="228"/>
      <c r="G100" s="18">
        <v>213</v>
      </c>
      <c r="H100" s="36">
        <f>H90-H99</f>
        <v>-1812998</v>
      </c>
      <c r="I100" s="36">
        <f>I90-I99</f>
        <v>-528401</v>
      </c>
      <c r="J100" s="36">
        <f>J90-J99</f>
        <v>157044</v>
      </c>
      <c r="K100" s="36">
        <f>K90-K99</f>
        <v>-87972</v>
      </c>
    </row>
    <row r="101" spans="1:11" x14ac:dyDescent="0.2">
      <c r="A101" s="228" t="s">
        <v>202</v>
      </c>
      <c r="B101" s="228"/>
      <c r="C101" s="228"/>
      <c r="D101" s="228"/>
      <c r="E101" s="228"/>
      <c r="F101" s="228"/>
      <c r="G101" s="18">
        <v>214</v>
      </c>
      <c r="H101" s="36">
        <f>H89+H100</f>
        <v>28228881</v>
      </c>
      <c r="I101" s="36">
        <f>I89+I100</f>
        <v>17533481</v>
      </c>
      <c r="J101" s="36">
        <f>J89+J100</f>
        <v>6010020</v>
      </c>
      <c r="K101" s="36">
        <f>K89+K100</f>
        <v>9917574</v>
      </c>
    </row>
    <row r="102" spans="1:11" x14ac:dyDescent="0.2">
      <c r="A102" s="212" t="s">
        <v>203</v>
      </c>
      <c r="B102" s="212"/>
      <c r="C102" s="212"/>
      <c r="D102" s="212"/>
      <c r="E102" s="212"/>
      <c r="F102" s="212"/>
      <c r="G102" s="232"/>
      <c r="H102" s="232"/>
      <c r="I102" s="232"/>
      <c r="J102" s="233"/>
      <c r="K102" s="233"/>
    </row>
    <row r="103" spans="1:11" x14ac:dyDescent="0.2">
      <c r="A103" s="229" t="s">
        <v>204</v>
      </c>
      <c r="B103" s="229"/>
      <c r="C103" s="229"/>
      <c r="D103" s="229"/>
      <c r="E103" s="229"/>
      <c r="F103" s="229"/>
      <c r="G103" s="18">
        <v>215</v>
      </c>
      <c r="H103" s="36">
        <f>H104+H105</f>
        <v>28228881</v>
      </c>
      <c r="I103" s="36">
        <f>I104+I105</f>
        <v>17533481</v>
      </c>
      <c r="J103" s="36">
        <f>J104+J105</f>
        <v>9261010</v>
      </c>
      <c r="K103" s="36">
        <f>K104+K105</f>
        <v>13168564</v>
      </c>
    </row>
    <row r="104" spans="1:11" x14ac:dyDescent="0.2">
      <c r="A104" s="230" t="s">
        <v>117</v>
      </c>
      <c r="B104" s="230"/>
      <c r="C104" s="230"/>
      <c r="D104" s="230"/>
      <c r="E104" s="230"/>
      <c r="F104" s="230"/>
      <c r="G104" s="13">
        <v>216</v>
      </c>
      <c r="H104" s="37">
        <v>28228881</v>
      </c>
      <c r="I104" s="37">
        <v>17533481</v>
      </c>
      <c r="J104" s="37">
        <v>9261010</v>
      </c>
      <c r="K104" s="37">
        <v>13168564</v>
      </c>
    </row>
    <row r="105" spans="1:11" x14ac:dyDescent="0.2">
      <c r="A105" s="230" t="s">
        <v>205</v>
      </c>
      <c r="B105" s="230"/>
      <c r="C105" s="230"/>
      <c r="D105" s="230"/>
      <c r="E105" s="230"/>
      <c r="F105" s="230"/>
      <c r="G105" s="13">
        <v>217</v>
      </c>
      <c r="H105" s="31">
        <v>0</v>
      </c>
      <c r="I105" s="31">
        <v>0</v>
      </c>
      <c r="J105" s="37">
        <v>0</v>
      </c>
      <c r="K105" s="37">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74"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7" width="9.140625" style="19"/>
    <col min="8" max="9" width="30.28515625" style="48" customWidth="1"/>
    <col min="10" max="16384" width="9.140625" style="19"/>
  </cols>
  <sheetData>
    <row r="1" spans="1:9" x14ac:dyDescent="0.2">
      <c r="A1" s="281" t="s">
        <v>206</v>
      </c>
      <c r="B1" s="282"/>
      <c r="C1" s="282"/>
      <c r="D1" s="282"/>
      <c r="E1" s="282"/>
      <c r="F1" s="282"/>
      <c r="G1" s="282"/>
      <c r="H1" s="282"/>
      <c r="I1" s="282"/>
    </row>
    <row r="2" spans="1:9" x14ac:dyDescent="0.2">
      <c r="A2" s="241" t="s">
        <v>482</v>
      </c>
      <c r="B2" s="218"/>
      <c r="C2" s="218"/>
      <c r="D2" s="218"/>
      <c r="E2" s="218"/>
      <c r="F2" s="218"/>
      <c r="G2" s="218"/>
      <c r="H2" s="218"/>
      <c r="I2" s="218"/>
    </row>
    <row r="3" spans="1:9" x14ac:dyDescent="0.2">
      <c r="A3" s="284" t="s">
        <v>355</v>
      </c>
      <c r="B3" s="285"/>
      <c r="C3" s="285"/>
      <c r="D3" s="285"/>
      <c r="E3" s="285"/>
      <c r="F3" s="285"/>
      <c r="G3" s="285"/>
      <c r="H3" s="285"/>
      <c r="I3" s="285"/>
    </row>
    <row r="4" spans="1:9" x14ac:dyDescent="0.2">
      <c r="A4" s="283" t="s">
        <v>470</v>
      </c>
      <c r="B4" s="222"/>
      <c r="C4" s="222"/>
      <c r="D4" s="222"/>
      <c r="E4" s="222"/>
      <c r="F4" s="222"/>
      <c r="G4" s="222"/>
      <c r="H4" s="222"/>
      <c r="I4" s="223"/>
    </row>
    <row r="5" spans="1:9" ht="24" thickBot="1" x14ac:dyDescent="0.25">
      <c r="A5" s="286" t="s">
        <v>2</v>
      </c>
      <c r="B5" s="287"/>
      <c r="C5" s="287"/>
      <c r="D5" s="287"/>
      <c r="E5" s="287"/>
      <c r="F5" s="288"/>
      <c r="G5" s="20" t="s">
        <v>107</v>
      </c>
      <c r="H5" s="38" t="s">
        <v>380</v>
      </c>
      <c r="I5" s="38" t="s">
        <v>347</v>
      </c>
    </row>
    <row r="6" spans="1:9" x14ac:dyDescent="0.2">
      <c r="A6" s="289">
        <v>1</v>
      </c>
      <c r="B6" s="290"/>
      <c r="C6" s="290"/>
      <c r="D6" s="290"/>
      <c r="E6" s="290"/>
      <c r="F6" s="291"/>
      <c r="G6" s="21">
        <v>2</v>
      </c>
      <c r="H6" s="39" t="s">
        <v>207</v>
      </c>
      <c r="I6" s="39" t="s">
        <v>208</v>
      </c>
    </row>
    <row r="7" spans="1:9" x14ac:dyDescent="0.2">
      <c r="A7" s="260" t="s">
        <v>209</v>
      </c>
      <c r="B7" s="261"/>
      <c r="C7" s="261"/>
      <c r="D7" s="261"/>
      <c r="E7" s="261"/>
      <c r="F7" s="261"/>
      <c r="G7" s="261"/>
      <c r="H7" s="261"/>
      <c r="I7" s="262"/>
    </row>
    <row r="8" spans="1:9" ht="12.75" customHeight="1" x14ac:dyDescent="0.2">
      <c r="A8" s="263" t="s">
        <v>210</v>
      </c>
      <c r="B8" s="264"/>
      <c r="C8" s="264"/>
      <c r="D8" s="264"/>
      <c r="E8" s="264"/>
      <c r="F8" s="265"/>
      <c r="G8" s="22">
        <v>1</v>
      </c>
      <c r="H8" s="40">
        <v>30041879</v>
      </c>
      <c r="I8" s="40">
        <v>6150304</v>
      </c>
    </row>
    <row r="9" spans="1:9" ht="12.75" customHeight="1" x14ac:dyDescent="0.2">
      <c r="A9" s="278" t="s">
        <v>211</v>
      </c>
      <c r="B9" s="279"/>
      <c r="C9" s="279"/>
      <c r="D9" s="279"/>
      <c r="E9" s="279"/>
      <c r="F9" s="280"/>
      <c r="G9" s="23">
        <v>2</v>
      </c>
      <c r="H9" s="41">
        <f>H10+H11+H12+H13+H14+H15+H16+H17</f>
        <v>-19726291</v>
      </c>
      <c r="I9" s="41">
        <f>I10+I11+I12+I13+I14+I15+I16+I17</f>
        <v>30437375</v>
      </c>
    </row>
    <row r="10" spans="1:9" ht="12.75" customHeight="1" x14ac:dyDescent="0.2">
      <c r="A10" s="275" t="s">
        <v>212</v>
      </c>
      <c r="B10" s="276"/>
      <c r="C10" s="276"/>
      <c r="D10" s="276"/>
      <c r="E10" s="276"/>
      <c r="F10" s="277"/>
      <c r="G10" s="24">
        <v>3</v>
      </c>
      <c r="H10" s="42">
        <v>18320469</v>
      </c>
      <c r="I10" s="42">
        <v>16302100</v>
      </c>
    </row>
    <row r="11" spans="1:9" ht="22.15" customHeight="1" x14ac:dyDescent="0.2">
      <c r="A11" s="275" t="s">
        <v>213</v>
      </c>
      <c r="B11" s="276"/>
      <c r="C11" s="276"/>
      <c r="D11" s="276"/>
      <c r="E11" s="276"/>
      <c r="F11" s="277"/>
      <c r="G11" s="24">
        <v>4</v>
      </c>
      <c r="H11" s="42">
        <v>-80562</v>
      </c>
      <c r="I11" s="42">
        <v>0</v>
      </c>
    </row>
    <row r="12" spans="1:9" ht="23.45" customHeight="1" x14ac:dyDescent="0.2">
      <c r="A12" s="275" t="s">
        <v>214</v>
      </c>
      <c r="B12" s="276"/>
      <c r="C12" s="276"/>
      <c r="D12" s="276"/>
      <c r="E12" s="276"/>
      <c r="F12" s="277"/>
      <c r="G12" s="24">
        <v>5</v>
      </c>
      <c r="H12" s="42">
        <v>-47350902</v>
      </c>
      <c r="I12" s="42">
        <v>1590693</v>
      </c>
    </row>
    <row r="13" spans="1:9" ht="12.75" customHeight="1" x14ac:dyDescent="0.2">
      <c r="A13" s="275" t="s">
        <v>215</v>
      </c>
      <c r="B13" s="276"/>
      <c r="C13" s="276"/>
      <c r="D13" s="276"/>
      <c r="E13" s="276"/>
      <c r="F13" s="277"/>
      <c r="G13" s="24">
        <v>6</v>
      </c>
      <c r="H13" s="42">
        <v>-430890</v>
      </c>
      <c r="I13" s="42">
        <v>-391588</v>
      </c>
    </row>
    <row r="14" spans="1:9" ht="12.75" customHeight="1" x14ac:dyDescent="0.2">
      <c r="A14" s="275" t="s">
        <v>216</v>
      </c>
      <c r="B14" s="276"/>
      <c r="C14" s="276"/>
      <c r="D14" s="276"/>
      <c r="E14" s="276"/>
      <c r="F14" s="277"/>
      <c r="G14" s="24">
        <v>7</v>
      </c>
      <c r="H14" s="42">
        <v>7975219</v>
      </c>
      <c r="I14" s="42">
        <v>7385180</v>
      </c>
    </row>
    <row r="15" spans="1:9" ht="12.75" customHeight="1" x14ac:dyDescent="0.2">
      <c r="A15" s="275" t="s">
        <v>217</v>
      </c>
      <c r="B15" s="276"/>
      <c r="C15" s="276"/>
      <c r="D15" s="276"/>
      <c r="E15" s="276"/>
      <c r="F15" s="277"/>
      <c r="G15" s="24">
        <v>8</v>
      </c>
      <c r="H15" s="42">
        <v>1612286</v>
      </c>
      <c r="I15" s="42">
        <v>0</v>
      </c>
    </row>
    <row r="16" spans="1:9" ht="12.75" customHeight="1" x14ac:dyDescent="0.2">
      <c r="A16" s="275" t="s">
        <v>218</v>
      </c>
      <c r="B16" s="276"/>
      <c r="C16" s="276"/>
      <c r="D16" s="276"/>
      <c r="E16" s="276"/>
      <c r="F16" s="277"/>
      <c r="G16" s="24">
        <v>9</v>
      </c>
      <c r="H16" s="42">
        <v>228089</v>
      </c>
      <c r="I16" s="42">
        <v>5550990</v>
      </c>
    </row>
    <row r="17" spans="1:9" ht="25.15" customHeight="1" x14ac:dyDescent="0.2">
      <c r="A17" s="275" t="s">
        <v>219</v>
      </c>
      <c r="B17" s="276"/>
      <c r="C17" s="276"/>
      <c r="D17" s="276"/>
      <c r="E17" s="276"/>
      <c r="F17" s="277"/>
      <c r="G17" s="24">
        <v>10</v>
      </c>
      <c r="H17" s="42">
        <v>0</v>
      </c>
      <c r="I17" s="45">
        <v>0</v>
      </c>
    </row>
    <row r="18" spans="1:9" ht="28.15" customHeight="1" x14ac:dyDescent="0.2">
      <c r="A18" s="254" t="s">
        <v>390</v>
      </c>
      <c r="B18" s="255"/>
      <c r="C18" s="255"/>
      <c r="D18" s="255"/>
      <c r="E18" s="255"/>
      <c r="F18" s="256"/>
      <c r="G18" s="23">
        <v>11</v>
      </c>
      <c r="H18" s="41">
        <f>H8+H9</f>
        <v>10315588</v>
      </c>
      <c r="I18" s="41">
        <f>I8+I9</f>
        <v>36587679</v>
      </c>
    </row>
    <row r="19" spans="1:9" ht="12.75" customHeight="1" x14ac:dyDescent="0.2">
      <c r="A19" s="278" t="s">
        <v>220</v>
      </c>
      <c r="B19" s="279"/>
      <c r="C19" s="279"/>
      <c r="D19" s="279"/>
      <c r="E19" s="279"/>
      <c r="F19" s="280"/>
      <c r="G19" s="23">
        <v>12</v>
      </c>
      <c r="H19" s="41">
        <f>H20+H21+H22+H23</f>
        <v>-56675767</v>
      </c>
      <c r="I19" s="41">
        <f>I20+I21+I22+I23</f>
        <v>-32008938</v>
      </c>
    </row>
    <row r="20" spans="1:9" ht="12.75" customHeight="1" x14ac:dyDescent="0.2">
      <c r="A20" s="275" t="s">
        <v>221</v>
      </c>
      <c r="B20" s="276"/>
      <c r="C20" s="276"/>
      <c r="D20" s="276"/>
      <c r="E20" s="276"/>
      <c r="F20" s="277"/>
      <c r="G20" s="24">
        <v>13</v>
      </c>
      <c r="H20" s="42">
        <v>-35703366</v>
      </c>
      <c r="I20" s="42">
        <v>-3192082</v>
      </c>
    </row>
    <row r="21" spans="1:9" ht="12.75" customHeight="1" x14ac:dyDescent="0.2">
      <c r="A21" s="275" t="s">
        <v>222</v>
      </c>
      <c r="B21" s="276"/>
      <c r="C21" s="276"/>
      <c r="D21" s="276"/>
      <c r="E21" s="276"/>
      <c r="F21" s="277"/>
      <c r="G21" s="24">
        <v>14</v>
      </c>
      <c r="H21" s="42">
        <v>-42239378</v>
      </c>
      <c r="I21" s="42">
        <v>28769429</v>
      </c>
    </row>
    <row r="22" spans="1:9" ht="12.75" customHeight="1" x14ac:dyDescent="0.2">
      <c r="A22" s="275" t="s">
        <v>223</v>
      </c>
      <c r="B22" s="276"/>
      <c r="C22" s="276"/>
      <c r="D22" s="276"/>
      <c r="E22" s="276"/>
      <c r="F22" s="277"/>
      <c r="G22" s="24">
        <v>15</v>
      </c>
      <c r="H22" s="42">
        <v>93496</v>
      </c>
      <c r="I22" s="42">
        <v>5161212</v>
      </c>
    </row>
    <row r="23" spans="1:9" ht="12.75" customHeight="1" x14ac:dyDescent="0.2">
      <c r="A23" s="275" t="s">
        <v>224</v>
      </c>
      <c r="B23" s="276"/>
      <c r="C23" s="276"/>
      <c r="D23" s="276"/>
      <c r="E23" s="276"/>
      <c r="F23" s="277"/>
      <c r="G23" s="24">
        <v>16</v>
      </c>
      <c r="H23" s="42">
        <v>21173481</v>
      </c>
      <c r="I23" s="42">
        <v>-62747497</v>
      </c>
    </row>
    <row r="24" spans="1:9" ht="12.75" customHeight="1" x14ac:dyDescent="0.2">
      <c r="A24" s="254" t="s">
        <v>225</v>
      </c>
      <c r="B24" s="255"/>
      <c r="C24" s="255"/>
      <c r="D24" s="255"/>
      <c r="E24" s="255"/>
      <c r="F24" s="256"/>
      <c r="G24" s="23">
        <v>17</v>
      </c>
      <c r="H24" s="41">
        <f>H18+H19</f>
        <v>-46360179</v>
      </c>
      <c r="I24" s="41">
        <f>I18+I19</f>
        <v>4578741</v>
      </c>
    </row>
    <row r="25" spans="1:9" ht="12.75" customHeight="1" x14ac:dyDescent="0.2">
      <c r="A25" s="266" t="s">
        <v>226</v>
      </c>
      <c r="B25" s="267"/>
      <c r="C25" s="267"/>
      <c r="D25" s="267"/>
      <c r="E25" s="267"/>
      <c r="F25" s="268"/>
      <c r="G25" s="24">
        <v>18</v>
      </c>
      <c r="H25" s="45">
        <v>-6213430</v>
      </c>
      <c r="I25" s="42">
        <v>-2954390</v>
      </c>
    </row>
    <row r="26" spans="1:9" ht="12.75" customHeight="1" x14ac:dyDescent="0.2">
      <c r="A26" s="266" t="s">
        <v>227</v>
      </c>
      <c r="B26" s="267"/>
      <c r="C26" s="267"/>
      <c r="D26" s="267"/>
      <c r="E26" s="267"/>
      <c r="F26" s="268"/>
      <c r="G26" s="24">
        <v>19</v>
      </c>
      <c r="H26" s="45">
        <v>0</v>
      </c>
      <c r="I26" s="42">
        <v>5337314</v>
      </c>
    </row>
    <row r="27" spans="1:9" ht="25.9" customHeight="1" x14ac:dyDescent="0.2">
      <c r="A27" s="257" t="s">
        <v>228</v>
      </c>
      <c r="B27" s="258"/>
      <c r="C27" s="258"/>
      <c r="D27" s="258"/>
      <c r="E27" s="258"/>
      <c r="F27" s="259"/>
      <c r="G27" s="25">
        <v>20</v>
      </c>
      <c r="H27" s="43">
        <f>H24+H25+H26</f>
        <v>-52573609</v>
      </c>
      <c r="I27" s="43">
        <f>I24+I25+I26</f>
        <v>6961665</v>
      </c>
    </row>
    <row r="28" spans="1:9" x14ac:dyDescent="0.2">
      <c r="A28" s="260" t="s">
        <v>229</v>
      </c>
      <c r="B28" s="261"/>
      <c r="C28" s="261"/>
      <c r="D28" s="261"/>
      <c r="E28" s="261"/>
      <c r="F28" s="261"/>
      <c r="G28" s="261"/>
      <c r="H28" s="261"/>
      <c r="I28" s="262"/>
    </row>
    <row r="29" spans="1:9" ht="30.6" customHeight="1" x14ac:dyDescent="0.2">
      <c r="A29" s="263" t="s">
        <v>230</v>
      </c>
      <c r="B29" s="264"/>
      <c r="C29" s="264"/>
      <c r="D29" s="264"/>
      <c r="E29" s="264"/>
      <c r="F29" s="265"/>
      <c r="G29" s="22">
        <v>21</v>
      </c>
      <c r="H29" s="44">
        <v>10000</v>
      </c>
      <c r="I29" s="44">
        <v>3219</v>
      </c>
    </row>
    <row r="30" spans="1:9" ht="12.75" customHeight="1" x14ac:dyDescent="0.2">
      <c r="A30" s="266" t="s">
        <v>231</v>
      </c>
      <c r="B30" s="267"/>
      <c r="C30" s="267"/>
      <c r="D30" s="267"/>
      <c r="E30" s="267"/>
      <c r="F30" s="268"/>
      <c r="G30" s="24">
        <v>22</v>
      </c>
      <c r="H30" s="45">
        <v>108702713</v>
      </c>
      <c r="I30" s="45">
        <v>0</v>
      </c>
    </row>
    <row r="31" spans="1:9" ht="12.75" customHeight="1" x14ac:dyDescent="0.2">
      <c r="A31" s="266" t="s">
        <v>232</v>
      </c>
      <c r="B31" s="267"/>
      <c r="C31" s="267"/>
      <c r="D31" s="267"/>
      <c r="E31" s="267"/>
      <c r="F31" s="268"/>
      <c r="G31" s="24">
        <v>23</v>
      </c>
      <c r="H31" s="45">
        <v>652158</v>
      </c>
      <c r="I31" s="45">
        <v>165</v>
      </c>
    </row>
    <row r="32" spans="1:9" ht="12.75" customHeight="1" x14ac:dyDescent="0.2">
      <c r="A32" s="266" t="s">
        <v>233</v>
      </c>
      <c r="B32" s="267"/>
      <c r="C32" s="267"/>
      <c r="D32" s="267"/>
      <c r="E32" s="267"/>
      <c r="F32" s="268"/>
      <c r="G32" s="24">
        <v>24</v>
      </c>
      <c r="H32" s="45">
        <v>0</v>
      </c>
      <c r="I32" s="45">
        <v>0</v>
      </c>
    </row>
    <row r="33" spans="1:9" ht="12.75" customHeight="1" x14ac:dyDescent="0.2">
      <c r="A33" s="266" t="s">
        <v>234</v>
      </c>
      <c r="B33" s="267"/>
      <c r="C33" s="267"/>
      <c r="D33" s="267"/>
      <c r="E33" s="267"/>
      <c r="F33" s="268"/>
      <c r="G33" s="24">
        <v>25</v>
      </c>
      <c r="H33" s="45">
        <v>136840</v>
      </c>
      <c r="I33" s="45">
        <v>92707</v>
      </c>
    </row>
    <row r="34" spans="1:9" ht="12.75" customHeight="1" x14ac:dyDescent="0.2">
      <c r="A34" s="266" t="s">
        <v>235</v>
      </c>
      <c r="B34" s="267"/>
      <c r="C34" s="267"/>
      <c r="D34" s="267"/>
      <c r="E34" s="267"/>
      <c r="F34" s="268"/>
      <c r="G34" s="24">
        <v>26</v>
      </c>
      <c r="H34" s="45">
        <v>0</v>
      </c>
      <c r="I34" s="45">
        <v>3600046</v>
      </c>
    </row>
    <row r="35" spans="1:9" ht="26.45" customHeight="1" x14ac:dyDescent="0.2">
      <c r="A35" s="254" t="s">
        <v>236</v>
      </c>
      <c r="B35" s="255"/>
      <c r="C35" s="255"/>
      <c r="D35" s="255"/>
      <c r="E35" s="255"/>
      <c r="F35" s="256"/>
      <c r="G35" s="23">
        <v>27</v>
      </c>
      <c r="H35" s="46">
        <f>H29+H30+H31+H32+H33+H34</f>
        <v>109501711</v>
      </c>
      <c r="I35" s="46">
        <f>I29+I30+I31+I32+I33+I34</f>
        <v>3696137</v>
      </c>
    </row>
    <row r="36" spans="1:9" ht="22.9" customHeight="1" x14ac:dyDescent="0.2">
      <c r="A36" s="266" t="s">
        <v>237</v>
      </c>
      <c r="B36" s="267"/>
      <c r="C36" s="267"/>
      <c r="D36" s="267"/>
      <c r="E36" s="267"/>
      <c r="F36" s="268"/>
      <c r="G36" s="24">
        <v>28</v>
      </c>
      <c r="H36" s="45">
        <v>-4655226</v>
      </c>
      <c r="I36" s="45">
        <v>-8891737</v>
      </c>
    </row>
    <row r="37" spans="1:9" ht="12.75" customHeight="1" x14ac:dyDescent="0.2">
      <c r="A37" s="266" t="s">
        <v>238</v>
      </c>
      <c r="B37" s="267"/>
      <c r="C37" s="267"/>
      <c r="D37" s="267"/>
      <c r="E37" s="267"/>
      <c r="F37" s="268"/>
      <c r="G37" s="24">
        <v>29</v>
      </c>
      <c r="H37" s="45">
        <v>0</v>
      </c>
      <c r="I37" s="45">
        <v>0</v>
      </c>
    </row>
    <row r="38" spans="1:9" ht="12.75" customHeight="1" x14ac:dyDescent="0.2">
      <c r="A38" s="266" t="s">
        <v>239</v>
      </c>
      <c r="B38" s="267"/>
      <c r="C38" s="267"/>
      <c r="D38" s="267"/>
      <c r="E38" s="267"/>
      <c r="F38" s="268"/>
      <c r="G38" s="24">
        <v>30</v>
      </c>
      <c r="H38" s="45">
        <v>-10896528</v>
      </c>
      <c r="I38" s="45">
        <v>-39500</v>
      </c>
    </row>
    <row r="39" spans="1:9" ht="12.75" customHeight="1" x14ac:dyDescent="0.2">
      <c r="A39" s="266" t="s">
        <v>240</v>
      </c>
      <c r="B39" s="267"/>
      <c r="C39" s="267"/>
      <c r="D39" s="267"/>
      <c r="E39" s="267"/>
      <c r="F39" s="268"/>
      <c r="G39" s="24">
        <v>31</v>
      </c>
      <c r="H39" s="45">
        <v>0</v>
      </c>
      <c r="I39" s="45">
        <v>0</v>
      </c>
    </row>
    <row r="40" spans="1:9" ht="12.75" customHeight="1" x14ac:dyDescent="0.2">
      <c r="A40" s="266" t="s">
        <v>241</v>
      </c>
      <c r="B40" s="267"/>
      <c r="C40" s="267"/>
      <c r="D40" s="267"/>
      <c r="E40" s="267"/>
      <c r="F40" s="268"/>
      <c r="G40" s="24">
        <v>32</v>
      </c>
      <c r="H40" s="45">
        <v>0</v>
      </c>
      <c r="I40" s="45">
        <v>0</v>
      </c>
    </row>
    <row r="41" spans="1:9" ht="24" customHeight="1" x14ac:dyDescent="0.2">
      <c r="A41" s="254" t="s">
        <v>242</v>
      </c>
      <c r="B41" s="255"/>
      <c r="C41" s="255"/>
      <c r="D41" s="255"/>
      <c r="E41" s="255"/>
      <c r="F41" s="256"/>
      <c r="G41" s="23">
        <v>33</v>
      </c>
      <c r="H41" s="46">
        <f>H36+H37+H38+H39+H40</f>
        <v>-15551754</v>
      </c>
      <c r="I41" s="46">
        <f>I36+I37+I38+I39+I40</f>
        <v>-8931237</v>
      </c>
    </row>
    <row r="42" spans="1:9" ht="29.45" customHeight="1" x14ac:dyDescent="0.2">
      <c r="A42" s="257" t="s">
        <v>243</v>
      </c>
      <c r="B42" s="258"/>
      <c r="C42" s="258"/>
      <c r="D42" s="258"/>
      <c r="E42" s="258"/>
      <c r="F42" s="259"/>
      <c r="G42" s="25">
        <v>34</v>
      </c>
      <c r="H42" s="47">
        <f>H35+H41</f>
        <v>93949957</v>
      </c>
      <c r="I42" s="47">
        <f>I35+I41</f>
        <v>-5235100</v>
      </c>
    </row>
    <row r="43" spans="1:9" x14ac:dyDescent="0.2">
      <c r="A43" s="260" t="s">
        <v>244</v>
      </c>
      <c r="B43" s="261"/>
      <c r="C43" s="261"/>
      <c r="D43" s="261"/>
      <c r="E43" s="261"/>
      <c r="F43" s="261"/>
      <c r="G43" s="261"/>
      <c r="H43" s="261"/>
      <c r="I43" s="262"/>
    </row>
    <row r="44" spans="1:9" ht="12.75" customHeight="1" x14ac:dyDescent="0.2">
      <c r="A44" s="263" t="s">
        <v>245</v>
      </c>
      <c r="B44" s="264"/>
      <c r="C44" s="264"/>
      <c r="D44" s="264"/>
      <c r="E44" s="264"/>
      <c r="F44" s="265"/>
      <c r="G44" s="22">
        <v>35</v>
      </c>
      <c r="H44" s="45">
        <v>0</v>
      </c>
      <c r="I44" s="45">
        <v>0</v>
      </c>
    </row>
    <row r="45" spans="1:9" ht="25.15" customHeight="1" x14ac:dyDescent="0.2">
      <c r="A45" s="266" t="s">
        <v>246</v>
      </c>
      <c r="B45" s="267"/>
      <c r="C45" s="267"/>
      <c r="D45" s="267"/>
      <c r="E45" s="267"/>
      <c r="F45" s="268"/>
      <c r="G45" s="24">
        <v>36</v>
      </c>
      <c r="H45" s="45">
        <v>0</v>
      </c>
      <c r="I45" s="45">
        <v>0</v>
      </c>
    </row>
    <row r="46" spans="1:9" ht="12.75" customHeight="1" x14ac:dyDescent="0.2">
      <c r="A46" s="266" t="s">
        <v>247</v>
      </c>
      <c r="B46" s="267"/>
      <c r="C46" s="267"/>
      <c r="D46" s="267"/>
      <c r="E46" s="267"/>
      <c r="F46" s="268"/>
      <c r="G46" s="24">
        <v>37</v>
      </c>
      <c r="H46" s="45">
        <v>24830780</v>
      </c>
      <c r="I46" s="45">
        <v>10403787</v>
      </c>
    </row>
    <row r="47" spans="1:9" ht="12.75" customHeight="1" x14ac:dyDescent="0.2">
      <c r="A47" s="266" t="s">
        <v>248</v>
      </c>
      <c r="B47" s="267"/>
      <c r="C47" s="267"/>
      <c r="D47" s="267"/>
      <c r="E47" s="267"/>
      <c r="F47" s="268"/>
      <c r="G47" s="24">
        <v>38</v>
      </c>
      <c r="H47" s="45">
        <v>0</v>
      </c>
      <c r="I47" s="45">
        <v>0</v>
      </c>
    </row>
    <row r="48" spans="1:9" ht="22.15" customHeight="1" x14ac:dyDescent="0.2">
      <c r="A48" s="254" t="s">
        <v>249</v>
      </c>
      <c r="B48" s="255"/>
      <c r="C48" s="255"/>
      <c r="D48" s="255"/>
      <c r="E48" s="255"/>
      <c r="F48" s="256"/>
      <c r="G48" s="23">
        <v>39</v>
      </c>
      <c r="H48" s="46">
        <f>H44+H45+H46+H47</f>
        <v>24830780</v>
      </c>
      <c r="I48" s="46">
        <f>I44+I45+I46+I47</f>
        <v>10403787</v>
      </c>
    </row>
    <row r="49" spans="1:9" ht="24.6" customHeight="1" x14ac:dyDescent="0.2">
      <c r="A49" s="266" t="s">
        <v>389</v>
      </c>
      <c r="B49" s="267"/>
      <c r="C49" s="267"/>
      <c r="D49" s="267"/>
      <c r="E49" s="267"/>
      <c r="F49" s="268"/>
      <c r="G49" s="24">
        <v>40</v>
      </c>
      <c r="H49" s="45">
        <v>-82916539</v>
      </c>
      <c r="I49" s="45">
        <v>-4380629</v>
      </c>
    </row>
    <row r="50" spans="1:9" ht="12.75" customHeight="1" x14ac:dyDescent="0.2">
      <c r="A50" s="266" t="s">
        <v>250</v>
      </c>
      <c r="B50" s="267"/>
      <c r="C50" s="267"/>
      <c r="D50" s="267"/>
      <c r="E50" s="267"/>
      <c r="F50" s="268"/>
      <c r="G50" s="24">
        <v>41</v>
      </c>
      <c r="H50" s="45">
        <v>0</v>
      </c>
      <c r="I50" s="45">
        <v>-22316</v>
      </c>
    </row>
    <row r="51" spans="1:9" ht="12.75" customHeight="1" x14ac:dyDescent="0.2">
      <c r="A51" s="266" t="s">
        <v>251</v>
      </c>
      <c r="B51" s="267"/>
      <c r="C51" s="267"/>
      <c r="D51" s="267"/>
      <c r="E51" s="267"/>
      <c r="F51" s="268"/>
      <c r="G51" s="24">
        <v>42</v>
      </c>
      <c r="H51" s="45">
        <v>-5548350</v>
      </c>
      <c r="I51" s="45">
        <v>-3072274</v>
      </c>
    </row>
    <row r="52" spans="1:9" ht="22.9" customHeight="1" x14ac:dyDescent="0.2">
      <c r="A52" s="266" t="s">
        <v>252</v>
      </c>
      <c r="B52" s="267"/>
      <c r="C52" s="267"/>
      <c r="D52" s="267"/>
      <c r="E52" s="267"/>
      <c r="F52" s="268"/>
      <c r="G52" s="24">
        <v>43</v>
      </c>
      <c r="H52" s="45">
        <v>0</v>
      </c>
      <c r="I52" s="45">
        <v>-160356</v>
      </c>
    </row>
    <row r="53" spans="1:9" ht="12.75" customHeight="1" x14ac:dyDescent="0.2">
      <c r="A53" s="266" t="s">
        <v>253</v>
      </c>
      <c r="B53" s="267"/>
      <c r="C53" s="267"/>
      <c r="D53" s="267"/>
      <c r="E53" s="267"/>
      <c r="F53" s="268"/>
      <c r="G53" s="24">
        <v>44</v>
      </c>
      <c r="H53" s="45">
        <v>-109578</v>
      </c>
      <c r="I53" s="45">
        <v>0</v>
      </c>
    </row>
    <row r="54" spans="1:9" ht="30.6" customHeight="1" x14ac:dyDescent="0.2">
      <c r="A54" s="254" t="s">
        <v>254</v>
      </c>
      <c r="B54" s="255"/>
      <c r="C54" s="255"/>
      <c r="D54" s="255"/>
      <c r="E54" s="255"/>
      <c r="F54" s="256"/>
      <c r="G54" s="23">
        <v>45</v>
      </c>
      <c r="H54" s="46">
        <f>H49+H50+H51+H52+H53</f>
        <v>-88574467</v>
      </c>
      <c r="I54" s="46">
        <f>I49+I50+I51+I52+I53</f>
        <v>-7635575</v>
      </c>
    </row>
    <row r="55" spans="1:9" ht="29.45" customHeight="1" x14ac:dyDescent="0.2">
      <c r="A55" s="269" t="s">
        <v>255</v>
      </c>
      <c r="B55" s="270"/>
      <c r="C55" s="270"/>
      <c r="D55" s="270"/>
      <c r="E55" s="270"/>
      <c r="F55" s="271"/>
      <c r="G55" s="23">
        <v>46</v>
      </c>
      <c r="H55" s="46">
        <f>H48+H54</f>
        <v>-63743687</v>
      </c>
      <c r="I55" s="46">
        <f>I48+I54</f>
        <v>2768212</v>
      </c>
    </row>
    <row r="56" spans="1:9" x14ac:dyDescent="0.2">
      <c r="A56" s="266" t="s">
        <v>256</v>
      </c>
      <c r="B56" s="267"/>
      <c r="C56" s="267"/>
      <c r="D56" s="267"/>
      <c r="E56" s="267"/>
      <c r="F56" s="268"/>
      <c r="G56" s="24">
        <v>47</v>
      </c>
      <c r="H56" s="45">
        <v>0</v>
      </c>
      <c r="I56" s="45">
        <v>0</v>
      </c>
    </row>
    <row r="57" spans="1:9" ht="26.45" customHeight="1" x14ac:dyDescent="0.2">
      <c r="A57" s="269" t="s">
        <v>257</v>
      </c>
      <c r="B57" s="270"/>
      <c r="C57" s="270"/>
      <c r="D57" s="270"/>
      <c r="E57" s="270"/>
      <c r="F57" s="271"/>
      <c r="G57" s="23">
        <v>48</v>
      </c>
      <c r="H57" s="46">
        <f>H27+H42+H55+H56</f>
        <v>-22367339</v>
      </c>
      <c r="I57" s="46">
        <f>I27+I42+I55+I56</f>
        <v>4494777</v>
      </c>
    </row>
    <row r="58" spans="1:9" x14ac:dyDescent="0.2">
      <c r="A58" s="272" t="s">
        <v>258</v>
      </c>
      <c r="B58" s="273"/>
      <c r="C58" s="273"/>
      <c r="D58" s="273"/>
      <c r="E58" s="273"/>
      <c r="F58" s="274"/>
      <c r="G58" s="24">
        <v>49</v>
      </c>
      <c r="H58" s="45">
        <v>66179291</v>
      </c>
      <c r="I58" s="45">
        <v>61519308</v>
      </c>
    </row>
    <row r="59" spans="1:9" ht="31.15" customHeight="1" x14ac:dyDescent="0.2">
      <c r="A59" s="257" t="s">
        <v>259</v>
      </c>
      <c r="B59" s="258"/>
      <c r="C59" s="258"/>
      <c r="D59" s="258"/>
      <c r="E59" s="258"/>
      <c r="F59" s="259"/>
      <c r="G59" s="25">
        <v>50</v>
      </c>
      <c r="H59" s="47">
        <f>H57+H58</f>
        <v>43811952</v>
      </c>
      <c r="I59" s="47">
        <f>I57+I58</f>
        <v>66014085</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4" zoomScale="110" zoomScaleNormal="100" workbookViewId="0">
      <selection activeCell="H50" sqref="H50:I50"/>
    </sheetView>
  </sheetViews>
  <sheetFormatPr defaultRowHeight="12.75" x14ac:dyDescent="0.2"/>
  <cols>
    <col min="1" max="7" width="9.140625" style="15"/>
    <col min="8" max="9" width="22.140625" style="34" customWidth="1"/>
    <col min="10" max="10" width="12" style="15" bestFit="1" customWidth="1"/>
    <col min="11" max="11" width="10.28515625" style="15" bestFit="1" customWidth="1"/>
    <col min="12" max="12" width="12.28515625" style="15" bestFit="1" customWidth="1"/>
    <col min="13" max="263" width="9.140625" style="15"/>
    <col min="264" max="265" width="9.85546875" style="15" bestFit="1" customWidth="1"/>
    <col min="266" max="266" width="12" style="15" bestFit="1" customWidth="1"/>
    <col min="267" max="267" width="10.28515625" style="15" bestFit="1" customWidth="1"/>
    <col min="268" max="268" width="12.28515625" style="15" bestFit="1" customWidth="1"/>
    <col min="269" max="519" width="9.140625" style="15"/>
    <col min="520" max="521" width="9.85546875" style="15" bestFit="1" customWidth="1"/>
    <col min="522" max="522" width="12" style="15" bestFit="1" customWidth="1"/>
    <col min="523" max="523" width="10.28515625" style="15" bestFit="1" customWidth="1"/>
    <col min="524" max="524" width="12.28515625" style="15" bestFit="1" customWidth="1"/>
    <col min="525" max="775" width="9.140625" style="15"/>
    <col min="776" max="777" width="9.85546875" style="15" bestFit="1" customWidth="1"/>
    <col min="778" max="778" width="12" style="15" bestFit="1" customWidth="1"/>
    <col min="779" max="779" width="10.28515625" style="15" bestFit="1" customWidth="1"/>
    <col min="780" max="780" width="12.28515625" style="15" bestFit="1" customWidth="1"/>
    <col min="781" max="1031" width="9.140625" style="15"/>
    <col min="1032" max="1033" width="9.85546875" style="15" bestFit="1" customWidth="1"/>
    <col min="1034" max="1034" width="12" style="15" bestFit="1" customWidth="1"/>
    <col min="1035" max="1035" width="10.28515625" style="15" bestFit="1" customWidth="1"/>
    <col min="1036" max="1036" width="12.28515625" style="15" bestFit="1" customWidth="1"/>
    <col min="1037" max="1287" width="9.140625" style="15"/>
    <col min="1288" max="1289" width="9.85546875" style="15" bestFit="1" customWidth="1"/>
    <col min="1290" max="1290" width="12" style="15" bestFit="1" customWidth="1"/>
    <col min="1291" max="1291" width="10.28515625" style="15" bestFit="1" customWidth="1"/>
    <col min="1292" max="1292" width="12.28515625" style="15" bestFit="1" customWidth="1"/>
    <col min="1293" max="1543" width="9.140625" style="15"/>
    <col min="1544" max="1545" width="9.85546875" style="15" bestFit="1" customWidth="1"/>
    <col min="1546" max="1546" width="12" style="15" bestFit="1" customWidth="1"/>
    <col min="1547" max="1547" width="10.28515625" style="15" bestFit="1" customWidth="1"/>
    <col min="1548" max="1548" width="12.28515625" style="15" bestFit="1" customWidth="1"/>
    <col min="1549" max="1799" width="9.140625" style="15"/>
    <col min="1800" max="1801" width="9.85546875" style="15" bestFit="1" customWidth="1"/>
    <col min="1802" max="1802" width="12" style="15" bestFit="1" customWidth="1"/>
    <col min="1803" max="1803" width="10.28515625" style="15" bestFit="1" customWidth="1"/>
    <col min="1804" max="1804" width="12.28515625" style="15" bestFit="1" customWidth="1"/>
    <col min="1805" max="2055" width="9.140625" style="15"/>
    <col min="2056" max="2057" width="9.85546875" style="15" bestFit="1" customWidth="1"/>
    <col min="2058" max="2058" width="12" style="15" bestFit="1" customWidth="1"/>
    <col min="2059" max="2059" width="10.28515625" style="15" bestFit="1" customWidth="1"/>
    <col min="2060" max="2060" width="12.28515625" style="15" bestFit="1" customWidth="1"/>
    <col min="2061" max="2311" width="9.140625" style="15"/>
    <col min="2312" max="2313" width="9.85546875" style="15" bestFit="1" customWidth="1"/>
    <col min="2314" max="2314" width="12" style="15" bestFit="1" customWidth="1"/>
    <col min="2315" max="2315" width="10.28515625" style="15" bestFit="1" customWidth="1"/>
    <col min="2316" max="2316" width="12.28515625" style="15" bestFit="1" customWidth="1"/>
    <col min="2317" max="2567" width="9.140625" style="15"/>
    <col min="2568" max="2569" width="9.85546875" style="15" bestFit="1" customWidth="1"/>
    <col min="2570" max="2570" width="12" style="15" bestFit="1" customWidth="1"/>
    <col min="2571" max="2571" width="10.28515625" style="15" bestFit="1" customWidth="1"/>
    <col min="2572" max="2572" width="12.28515625" style="15" bestFit="1" customWidth="1"/>
    <col min="2573" max="2823" width="9.140625" style="15"/>
    <col min="2824" max="2825" width="9.85546875" style="15" bestFit="1" customWidth="1"/>
    <col min="2826" max="2826" width="12" style="15" bestFit="1" customWidth="1"/>
    <col min="2827" max="2827" width="10.28515625" style="15" bestFit="1" customWidth="1"/>
    <col min="2828" max="2828" width="12.28515625" style="15" bestFit="1" customWidth="1"/>
    <col min="2829" max="3079" width="9.140625" style="15"/>
    <col min="3080" max="3081" width="9.85546875" style="15" bestFit="1" customWidth="1"/>
    <col min="3082" max="3082" width="12" style="15" bestFit="1" customWidth="1"/>
    <col min="3083" max="3083" width="10.28515625" style="15" bestFit="1" customWidth="1"/>
    <col min="3084" max="3084" width="12.28515625" style="15" bestFit="1" customWidth="1"/>
    <col min="3085" max="3335" width="9.140625" style="15"/>
    <col min="3336" max="3337" width="9.85546875" style="15" bestFit="1" customWidth="1"/>
    <col min="3338" max="3338" width="12" style="15" bestFit="1" customWidth="1"/>
    <col min="3339" max="3339" width="10.28515625" style="15" bestFit="1" customWidth="1"/>
    <col min="3340" max="3340" width="12.28515625" style="15" bestFit="1" customWidth="1"/>
    <col min="3341" max="3591" width="9.140625" style="15"/>
    <col min="3592" max="3593" width="9.85546875" style="15" bestFit="1" customWidth="1"/>
    <col min="3594" max="3594" width="12" style="15" bestFit="1" customWidth="1"/>
    <col min="3595" max="3595" width="10.28515625" style="15" bestFit="1" customWidth="1"/>
    <col min="3596" max="3596" width="12.28515625" style="15" bestFit="1" customWidth="1"/>
    <col min="3597" max="3847" width="9.140625" style="15"/>
    <col min="3848" max="3849" width="9.85546875" style="15" bestFit="1" customWidth="1"/>
    <col min="3850" max="3850" width="12" style="15" bestFit="1" customWidth="1"/>
    <col min="3851" max="3851" width="10.28515625" style="15" bestFit="1" customWidth="1"/>
    <col min="3852" max="3852" width="12.28515625" style="15" bestFit="1" customWidth="1"/>
    <col min="3853" max="4103" width="9.140625" style="15"/>
    <col min="4104" max="4105" width="9.85546875" style="15" bestFit="1" customWidth="1"/>
    <col min="4106" max="4106" width="12" style="15" bestFit="1" customWidth="1"/>
    <col min="4107" max="4107" width="10.28515625" style="15" bestFit="1" customWidth="1"/>
    <col min="4108" max="4108" width="12.28515625" style="15" bestFit="1" customWidth="1"/>
    <col min="4109" max="4359" width="9.140625" style="15"/>
    <col min="4360" max="4361" width="9.85546875" style="15" bestFit="1" customWidth="1"/>
    <col min="4362" max="4362" width="12" style="15" bestFit="1" customWidth="1"/>
    <col min="4363" max="4363" width="10.28515625" style="15" bestFit="1" customWidth="1"/>
    <col min="4364" max="4364" width="12.28515625" style="15" bestFit="1" customWidth="1"/>
    <col min="4365" max="4615" width="9.140625" style="15"/>
    <col min="4616" max="4617" width="9.85546875" style="15" bestFit="1" customWidth="1"/>
    <col min="4618" max="4618" width="12" style="15" bestFit="1" customWidth="1"/>
    <col min="4619" max="4619" width="10.28515625" style="15" bestFit="1" customWidth="1"/>
    <col min="4620" max="4620" width="12.28515625" style="15" bestFit="1" customWidth="1"/>
    <col min="4621" max="4871" width="9.140625" style="15"/>
    <col min="4872" max="4873" width="9.85546875" style="15" bestFit="1" customWidth="1"/>
    <col min="4874" max="4874" width="12" style="15" bestFit="1" customWidth="1"/>
    <col min="4875" max="4875" width="10.28515625" style="15" bestFit="1" customWidth="1"/>
    <col min="4876" max="4876" width="12.28515625" style="15" bestFit="1" customWidth="1"/>
    <col min="4877" max="5127" width="9.140625" style="15"/>
    <col min="5128" max="5129" width="9.85546875" style="15" bestFit="1" customWidth="1"/>
    <col min="5130" max="5130" width="12" style="15" bestFit="1" customWidth="1"/>
    <col min="5131" max="5131" width="10.28515625" style="15" bestFit="1" customWidth="1"/>
    <col min="5132" max="5132" width="12.28515625" style="15" bestFit="1" customWidth="1"/>
    <col min="5133" max="5383" width="9.140625" style="15"/>
    <col min="5384" max="5385" width="9.85546875" style="15" bestFit="1" customWidth="1"/>
    <col min="5386" max="5386" width="12" style="15" bestFit="1" customWidth="1"/>
    <col min="5387" max="5387" width="10.28515625" style="15" bestFit="1" customWidth="1"/>
    <col min="5388" max="5388" width="12.28515625" style="15" bestFit="1" customWidth="1"/>
    <col min="5389" max="5639" width="9.140625" style="15"/>
    <col min="5640" max="5641" width="9.85546875" style="15" bestFit="1" customWidth="1"/>
    <col min="5642" max="5642" width="12" style="15" bestFit="1" customWidth="1"/>
    <col min="5643" max="5643" width="10.28515625" style="15" bestFit="1" customWidth="1"/>
    <col min="5644" max="5644" width="12.28515625" style="15" bestFit="1" customWidth="1"/>
    <col min="5645" max="5895" width="9.140625" style="15"/>
    <col min="5896" max="5897" width="9.85546875" style="15" bestFit="1" customWidth="1"/>
    <col min="5898" max="5898" width="12" style="15" bestFit="1" customWidth="1"/>
    <col min="5899" max="5899" width="10.28515625" style="15" bestFit="1" customWidth="1"/>
    <col min="5900" max="5900" width="12.28515625" style="15" bestFit="1" customWidth="1"/>
    <col min="5901" max="6151" width="9.140625" style="15"/>
    <col min="6152" max="6153" width="9.85546875" style="15" bestFit="1" customWidth="1"/>
    <col min="6154" max="6154" width="12" style="15" bestFit="1" customWidth="1"/>
    <col min="6155" max="6155" width="10.28515625" style="15" bestFit="1" customWidth="1"/>
    <col min="6156" max="6156" width="12.28515625" style="15" bestFit="1" customWidth="1"/>
    <col min="6157" max="6407" width="9.140625" style="15"/>
    <col min="6408" max="6409" width="9.85546875" style="15" bestFit="1" customWidth="1"/>
    <col min="6410" max="6410" width="12" style="15" bestFit="1" customWidth="1"/>
    <col min="6411" max="6411" width="10.28515625" style="15" bestFit="1" customWidth="1"/>
    <col min="6412" max="6412" width="12.28515625" style="15" bestFit="1" customWidth="1"/>
    <col min="6413" max="6663" width="9.140625" style="15"/>
    <col min="6664" max="6665" width="9.85546875" style="15" bestFit="1" customWidth="1"/>
    <col min="6666" max="6666" width="12" style="15" bestFit="1" customWidth="1"/>
    <col min="6667" max="6667" width="10.28515625" style="15" bestFit="1" customWidth="1"/>
    <col min="6668" max="6668" width="12.28515625" style="15" bestFit="1" customWidth="1"/>
    <col min="6669" max="6919" width="9.140625" style="15"/>
    <col min="6920" max="6921" width="9.85546875" style="15" bestFit="1" customWidth="1"/>
    <col min="6922" max="6922" width="12" style="15" bestFit="1" customWidth="1"/>
    <col min="6923" max="6923" width="10.28515625" style="15" bestFit="1" customWidth="1"/>
    <col min="6924" max="6924" width="12.28515625" style="15" bestFit="1" customWidth="1"/>
    <col min="6925" max="7175" width="9.140625" style="15"/>
    <col min="7176" max="7177" width="9.85546875" style="15" bestFit="1" customWidth="1"/>
    <col min="7178" max="7178" width="12" style="15" bestFit="1" customWidth="1"/>
    <col min="7179" max="7179" width="10.28515625" style="15" bestFit="1" customWidth="1"/>
    <col min="7180" max="7180" width="12.28515625" style="15" bestFit="1" customWidth="1"/>
    <col min="7181" max="7431" width="9.140625" style="15"/>
    <col min="7432" max="7433" width="9.85546875" style="15" bestFit="1" customWidth="1"/>
    <col min="7434" max="7434" width="12" style="15" bestFit="1" customWidth="1"/>
    <col min="7435" max="7435" width="10.28515625" style="15" bestFit="1" customWidth="1"/>
    <col min="7436" max="7436" width="12.28515625" style="15" bestFit="1" customWidth="1"/>
    <col min="7437" max="7687" width="9.140625" style="15"/>
    <col min="7688" max="7689" width="9.85546875" style="15" bestFit="1" customWidth="1"/>
    <col min="7690" max="7690" width="12" style="15" bestFit="1" customWidth="1"/>
    <col min="7691" max="7691" width="10.28515625" style="15" bestFit="1" customWidth="1"/>
    <col min="7692" max="7692" width="12.28515625" style="15" bestFit="1" customWidth="1"/>
    <col min="7693" max="7943" width="9.140625" style="15"/>
    <col min="7944" max="7945" width="9.85546875" style="15" bestFit="1" customWidth="1"/>
    <col min="7946" max="7946" width="12" style="15" bestFit="1" customWidth="1"/>
    <col min="7947" max="7947" width="10.28515625" style="15" bestFit="1" customWidth="1"/>
    <col min="7948" max="7948" width="12.28515625" style="15" bestFit="1" customWidth="1"/>
    <col min="7949" max="8199" width="9.140625" style="15"/>
    <col min="8200" max="8201" width="9.85546875" style="15" bestFit="1" customWidth="1"/>
    <col min="8202" max="8202" width="12" style="15" bestFit="1" customWidth="1"/>
    <col min="8203" max="8203" width="10.28515625" style="15" bestFit="1" customWidth="1"/>
    <col min="8204" max="8204" width="12.28515625" style="15" bestFit="1" customWidth="1"/>
    <col min="8205" max="8455" width="9.140625" style="15"/>
    <col min="8456" max="8457" width="9.85546875" style="15" bestFit="1" customWidth="1"/>
    <col min="8458" max="8458" width="12" style="15" bestFit="1" customWidth="1"/>
    <col min="8459" max="8459" width="10.28515625" style="15" bestFit="1" customWidth="1"/>
    <col min="8460" max="8460" width="12.28515625" style="15" bestFit="1" customWidth="1"/>
    <col min="8461" max="8711" width="9.140625" style="15"/>
    <col min="8712" max="8713" width="9.85546875" style="15" bestFit="1" customWidth="1"/>
    <col min="8714" max="8714" width="12" style="15" bestFit="1" customWidth="1"/>
    <col min="8715" max="8715" width="10.28515625" style="15" bestFit="1" customWidth="1"/>
    <col min="8716" max="8716" width="12.28515625" style="15" bestFit="1" customWidth="1"/>
    <col min="8717" max="8967" width="9.140625" style="15"/>
    <col min="8968" max="8969" width="9.85546875" style="15" bestFit="1" customWidth="1"/>
    <col min="8970" max="8970" width="12" style="15" bestFit="1" customWidth="1"/>
    <col min="8971" max="8971" width="10.28515625" style="15" bestFit="1" customWidth="1"/>
    <col min="8972" max="8972" width="12.28515625" style="15" bestFit="1" customWidth="1"/>
    <col min="8973" max="9223" width="9.140625" style="15"/>
    <col min="9224" max="9225" width="9.85546875" style="15" bestFit="1" customWidth="1"/>
    <col min="9226" max="9226" width="12" style="15" bestFit="1" customWidth="1"/>
    <col min="9227" max="9227" width="10.28515625" style="15" bestFit="1" customWidth="1"/>
    <col min="9228" max="9228" width="12.28515625" style="15" bestFit="1" customWidth="1"/>
    <col min="9229" max="9479" width="9.140625" style="15"/>
    <col min="9480" max="9481" width="9.85546875" style="15" bestFit="1" customWidth="1"/>
    <col min="9482" max="9482" width="12" style="15" bestFit="1" customWidth="1"/>
    <col min="9483" max="9483" width="10.28515625" style="15" bestFit="1" customWidth="1"/>
    <col min="9484" max="9484" width="12.28515625" style="15" bestFit="1" customWidth="1"/>
    <col min="9485" max="9735" width="9.140625" style="15"/>
    <col min="9736" max="9737" width="9.85546875" style="15" bestFit="1" customWidth="1"/>
    <col min="9738" max="9738" width="12" style="15" bestFit="1" customWidth="1"/>
    <col min="9739" max="9739" width="10.28515625" style="15" bestFit="1" customWidth="1"/>
    <col min="9740" max="9740" width="12.28515625" style="15" bestFit="1" customWidth="1"/>
    <col min="9741" max="9991" width="9.140625" style="15"/>
    <col min="9992" max="9993" width="9.85546875" style="15" bestFit="1" customWidth="1"/>
    <col min="9994" max="9994" width="12" style="15" bestFit="1" customWidth="1"/>
    <col min="9995" max="9995" width="10.28515625" style="15" bestFit="1" customWidth="1"/>
    <col min="9996" max="9996" width="12.28515625" style="15" bestFit="1" customWidth="1"/>
    <col min="9997" max="10247" width="9.140625" style="15"/>
    <col min="10248" max="10249" width="9.85546875" style="15" bestFit="1" customWidth="1"/>
    <col min="10250" max="10250" width="12" style="15" bestFit="1" customWidth="1"/>
    <col min="10251" max="10251" width="10.28515625" style="15" bestFit="1" customWidth="1"/>
    <col min="10252" max="10252" width="12.28515625" style="15" bestFit="1" customWidth="1"/>
    <col min="10253" max="10503" width="9.140625" style="15"/>
    <col min="10504" max="10505" width="9.85546875" style="15" bestFit="1" customWidth="1"/>
    <col min="10506" max="10506" width="12" style="15" bestFit="1" customWidth="1"/>
    <col min="10507" max="10507" width="10.28515625" style="15" bestFit="1" customWidth="1"/>
    <col min="10508" max="10508" width="12.28515625" style="15" bestFit="1" customWidth="1"/>
    <col min="10509" max="10759" width="9.140625" style="15"/>
    <col min="10760" max="10761" width="9.85546875" style="15" bestFit="1" customWidth="1"/>
    <col min="10762" max="10762" width="12" style="15" bestFit="1" customWidth="1"/>
    <col min="10763" max="10763" width="10.28515625" style="15" bestFit="1" customWidth="1"/>
    <col min="10764" max="10764" width="12.28515625" style="15" bestFit="1" customWidth="1"/>
    <col min="10765" max="11015" width="9.140625" style="15"/>
    <col min="11016" max="11017" width="9.85546875" style="15" bestFit="1" customWidth="1"/>
    <col min="11018" max="11018" width="12" style="15" bestFit="1" customWidth="1"/>
    <col min="11019" max="11019" width="10.28515625" style="15" bestFit="1" customWidth="1"/>
    <col min="11020" max="11020" width="12.28515625" style="15" bestFit="1" customWidth="1"/>
    <col min="11021" max="11271" width="9.140625" style="15"/>
    <col min="11272" max="11273" width="9.85546875" style="15" bestFit="1" customWidth="1"/>
    <col min="11274" max="11274" width="12" style="15" bestFit="1" customWidth="1"/>
    <col min="11275" max="11275" width="10.28515625" style="15" bestFit="1" customWidth="1"/>
    <col min="11276" max="11276" width="12.28515625" style="15" bestFit="1" customWidth="1"/>
    <col min="11277" max="11527" width="9.140625" style="15"/>
    <col min="11528" max="11529" width="9.85546875" style="15" bestFit="1" customWidth="1"/>
    <col min="11530" max="11530" width="12" style="15" bestFit="1" customWidth="1"/>
    <col min="11531" max="11531" width="10.28515625" style="15" bestFit="1" customWidth="1"/>
    <col min="11532" max="11532" width="12.28515625" style="15" bestFit="1" customWidth="1"/>
    <col min="11533" max="11783" width="9.140625" style="15"/>
    <col min="11784" max="11785" width="9.85546875" style="15" bestFit="1" customWidth="1"/>
    <col min="11786" max="11786" width="12" style="15" bestFit="1" customWidth="1"/>
    <col min="11787" max="11787" width="10.28515625" style="15" bestFit="1" customWidth="1"/>
    <col min="11788" max="11788" width="12.28515625" style="15" bestFit="1" customWidth="1"/>
    <col min="11789" max="12039" width="9.140625" style="15"/>
    <col min="12040" max="12041" width="9.85546875" style="15" bestFit="1" customWidth="1"/>
    <col min="12042" max="12042" width="12" style="15" bestFit="1" customWidth="1"/>
    <col min="12043" max="12043" width="10.28515625" style="15" bestFit="1" customWidth="1"/>
    <col min="12044" max="12044" width="12.28515625" style="15" bestFit="1" customWidth="1"/>
    <col min="12045" max="12295" width="9.140625" style="15"/>
    <col min="12296" max="12297" width="9.85546875" style="15" bestFit="1" customWidth="1"/>
    <col min="12298" max="12298" width="12" style="15" bestFit="1" customWidth="1"/>
    <col min="12299" max="12299" width="10.28515625" style="15" bestFit="1" customWidth="1"/>
    <col min="12300" max="12300" width="12.28515625" style="15" bestFit="1" customWidth="1"/>
    <col min="12301" max="12551" width="9.140625" style="15"/>
    <col min="12552" max="12553" width="9.85546875" style="15" bestFit="1" customWidth="1"/>
    <col min="12554" max="12554" width="12" style="15" bestFit="1" customWidth="1"/>
    <col min="12555" max="12555" width="10.28515625" style="15" bestFit="1" customWidth="1"/>
    <col min="12556" max="12556" width="12.28515625" style="15" bestFit="1" customWidth="1"/>
    <col min="12557" max="12807" width="9.140625" style="15"/>
    <col min="12808" max="12809" width="9.85546875" style="15" bestFit="1" customWidth="1"/>
    <col min="12810" max="12810" width="12" style="15" bestFit="1" customWidth="1"/>
    <col min="12811" max="12811" width="10.28515625" style="15" bestFit="1" customWidth="1"/>
    <col min="12812" max="12812" width="12.28515625" style="15" bestFit="1" customWidth="1"/>
    <col min="12813" max="13063" width="9.140625" style="15"/>
    <col min="13064" max="13065" width="9.85546875" style="15" bestFit="1" customWidth="1"/>
    <col min="13066" max="13066" width="12" style="15" bestFit="1" customWidth="1"/>
    <col min="13067" max="13067" width="10.28515625" style="15" bestFit="1" customWidth="1"/>
    <col min="13068" max="13068" width="12.28515625" style="15" bestFit="1" customWidth="1"/>
    <col min="13069" max="13319" width="9.140625" style="15"/>
    <col min="13320" max="13321" width="9.85546875" style="15" bestFit="1" customWidth="1"/>
    <col min="13322" max="13322" width="12" style="15" bestFit="1" customWidth="1"/>
    <col min="13323" max="13323" width="10.28515625" style="15" bestFit="1" customWidth="1"/>
    <col min="13324" max="13324" width="12.28515625" style="15" bestFit="1" customWidth="1"/>
    <col min="13325" max="13575" width="9.140625" style="15"/>
    <col min="13576" max="13577" width="9.85546875" style="15" bestFit="1" customWidth="1"/>
    <col min="13578" max="13578" width="12" style="15" bestFit="1" customWidth="1"/>
    <col min="13579" max="13579" width="10.28515625" style="15" bestFit="1" customWidth="1"/>
    <col min="13580" max="13580" width="12.28515625" style="15" bestFit="1" customWidth="1"/>
    <col min="13581" max="13831" width="9.140625" style="15"/>
    <col min="13832" max="13833" width="9.85546875" style="15" bestFit="1" customWidth="1"/>
    <col min="13834" max="13834" width="12" style="15" bestFit="1" customWidth="1"/>
    <col min="13835" max="13835" width="10.28515625" style="15" bestFit="1" customWidth="1"/>
    <col min="13836" max="13836" width="12.28515625" style="15" bestFit="1" customWidth="1"/>
    <col min="13837" max="14087" width="9.140625" style="15"/>
    <col min="14088" max="14089" width="9.85546875" style="15" bestFit="1" customWidth="1"/>
    <col min="14090" max="14090" width="12" style="15" bestFit="1" customWidth="1"/>
    <col min="14091" max="14091" width="10.28515625" style="15" bestFit="1" customWidth="1"/>
    <col min="14092" max="14092" width="12.28515625" style="15" bestFit="1" customWidth="1"/>
    <col min="14093" max="14343" width="9.140625" style="15"/>
    <col min="14344" max="14345" width="9.85546875" style="15" bestFit="1" customWidth="1"/>
    <col min="14346" max="14346" width="12" style="15" bestFit="1" customWidth="1"/>
    <col min="14347" max="14347" width="10.28515625" style="15" bestFit="1" customWidth="1"/>
    <col min="14348" max="14348" width="12.28515625" style="15" bestFit="1" customWidth="1"/>
    <col min="14349" max="14599" width="9.140625" style="15"/>
    <col min="14600" max="14601" width="9.85546875" style="15" bestFit="1" customWidth="1"/>
    <col min="14602" max="14602" width="12" style="15" bestFit="1" customWidth="1"/>
    <col min="14603" max="14603" width="10.28515625" style="15" bestFit="1" customWidth="1"/>
    <col min="14604" max="14604" width="12.28515625" style="15" bestFit="1" customWidth="1"/>
    <col min="14605" max="14855" width="9.140625" style="15"/>
    <col min="14856" max="14857" width="9.85546875" style="15" bestFit="1" customWidth="1"/>
    <col min="14858" max="14858" width="12" style="15" bestFit="1" customWidth="1"/>
    <col min="14859" max="14859" width="10.28515625" style="15" bestFit="1" customWidth="1"/>
    <col min="14860" max="14860" width="12.28515625" style="15" bestFit="1" customWidth="1"/>
    <col min="14861" max="15111" width="9.140625" style="15"/>
    <col min="15112" max="15113" width="9.85546875" style="15" bestFit="1" customWidth="1"/>
    <col min="15114" max="15114" width="12" style="15" bestFit="1" customWidth="1"/>
    <col min="15115" max="15115" width="10.28515625" style="15" bestFit="1" customWidth="1"/>
    <col min="15116" max="15116" width="12.28515625" style="15" bestFit="1" customWidth="1"/>
    <col min="15117" max="15367" width="9.140625" style="15"/>
    <col min="15368" max="15369" width="9.85546875" style="15" bestFit="1" customWidth="1"/>
    <col min="15370" max="15370" width="12" style="15" bestFit="1" customWidth="1"/>
    <col min="15371" max="15371" width="10.28515625" style="15" bestFit="1" customWidth="1"/>
    <col min="15372" max="15372" width="12.28515625" style="15" bestFit="1" customWidth="1"/>
    <col min="15373" max="15623" width="9.140625" style="15"/>
    <col min="15624" max="15625" width="9.85546875" style="15" bestFit="1" customWidth="1"/>
    <col min="15626" max="15626" width="12" style="15" bestFit="1" customWidth="1"/>
    <col min="15627" max="15627" width="10.28515625" style="15" bestFit="1" customWidth="1"/>
    <col min="15628" max="15628" width="12.28515625" style="15" bestFit="1" customWidth="1"/>
    <col min="15629" max="15879" width="9.140625" style="15"/>
    <col min="15880" max="15881" width="9.85546875" style="15" bestFit="1" customWidth="1"/>
    <col min="15882" max="15882" width="12" style="15" bestFit="1" customWidth="1"/>
    <col min="15883" max="15883" width="10.28515625" style="15" bestFit="1" customWidth="1"/>
    <col min="15884" max="15884" width="12.28515625" style="15" bestFit="1" customWidth="1"/>
    <col min="15885" max="16135" width="9.140625" style="15"/>
    <col min="16136" max="16137" width="9.85546875" style="15" bestFit="1" customWidth="1"/>
    <col min="16138" max="16138" width="12" style="15" bestFit="1" customWidth="1"/>
    <col min="16139" max="16139" width="10.28515625" style="15" bestFit="1" customWidth="1"/>
    <col min="16140" max="16140" width="12.28515625" style="15" bestFit="1" customWidth="1"/>
    <col min="16141" max="16384" width="9.140625" style="15"/>
  </cols>
  <sheetData>
    <row r="1" spans="1:9" ht="12.75" customHeight="1" x14ac:dyDescent="0.2">
      <c r="A1" s="281" t="s">
        <v>260</v>
      </c>
      <c r="B1" s="282"/>
      <c r="C1" s="282"/>
      <c r="D1" s="282"/>
      <c r="E1" s="282"/>
      <c r="F1" s="282"/>
      <c r="G1" s="282"/>
      <c r="H1" s="282"/>
      <c r="I1" s="282"/>
    </row>
    <row r="2" spans="1:9" ht="12.75" customHeight="1" x14ac:dyDescent="0.2">
      <c r="A2" s="241" t="s">
        <v>412</v>
      </c>
      <c r="B2" s="218"/>
      <c r="C2" s="218"/>
      <c r="D2" s="218"/>
      <c r="E2" s="218"/>
      <c r="F2" s="218"/>
      <c r="G2" s="218"/>
      <c r="H2" s="218"/>
      <c r="I2" s="218"/>
    </row>
    <row r="3" spans="1:9" x14ac:dyDescent="0.2">
      <c r="A3" s="292" t="s">
        <v>355</v>
      </c>
      <c r="B3" s="293"/>
      <c r="C3" s="293"/>
      <c r="D3" s="293"/>
      <c r="E3" s="293"/>
      <c r="F3" s="293"/>
      <c r="G3" s="293"/>
      <c r="H3" s="293"/>
      <c r="I3" s="293"/>
    </row>
    <row r="4" spans="1:9" x14ac:dyDescent="0.2">
      <c r="A4" s="283" t="s">
        <v>413</v>
      </c>
      <c r="B4" s="222"/>
      <c r="C4" s="222"/>
      <c r="D4" s="222"/>
      <c r="E4" s="222"/>
      <c r="F4" s="222"/>
      <c r="G4" s="222"/>
      <c r="H4" s="222"/>
      <c r="I4" s="223"/>
    </row>
    <row r="5" spans="1:9" ht="24" thickBot="1" x14ac:dyDescent="0.25">
      <c r="A5" s="286" t="s">
        <v>2</v>
      </c>
      <c r="B5" s="287"/>
      <c r="C5" s="287"/>
      <c r="D5" s="287"/>
      <c r="E5" s="287"/>
      <c r="F5" s="288"/>
      <c r="G5" s="20" t="s">
        <v>107</v>
      </c>
      <c r="H5" s="38" t="s">
        <v>380</v>
      </c>
      <c r="I5" s="38" t="s">
        <v>347</v>
      </c>
    </row>
    <row r="6" spans="1:9" x14ac:dyDescent="0.2">
      <c r="A6" s="289">
        <v>1</v>
      </c>
      <c r="B6" s="290"/>
      <c r="C6" s="290"/>
      <c r="D6" s="290"/>
      <c r="E6" s="290"/>
      <c r="F6" s="291"/>
      <c r="G6" s="26">
        <v>2</v>
      </c>
      <c r="H6" s="39" t="s">
        <v>207</v>
      </c>
      <c r="I6" s="39" t="s">
        <v>208</v>
      </c>
    </row>
    <row r="7" spans="1:9" x14ac:dyDescent="0.2">
      <c r="A7" s="300" t="s">
        <v>209</v>
      </c>
      <c r="B7" s="301"/>
      <c r="C7" s="301"/>
      <c r="D7" s="301"/>
      <c r="E7" s="301"/>
      <c r="F7" s="301"/>
      <c r="G7" s="301"/>
      <c r="H7" s="301"/>
      <c r="I7" s="302"/>
    </row>
    <row r="8" spans="1:9" x14ac:dyDescent="0.2">
      <c r="A8" s="303" t="s">
        <v>261</v>
      </c>
      <c r="B8" s="303"/>
      <c r="C8" s="303"/>
      <c r="D8" s="303"/>
      <c r="E8" s="303"/>
      <c r="F8" s="303"/>
      <c r="G8" s="27">
        <v>1</v>
      </c>
      <c r="H8" s="49">
        <v>0</v>
      </c>
      <c r="I8" s="49">
        <v>0</v>
      </c>
    </row>
    <row r="9" spans="1:9" x14ac:dyDescent="0.2">
      <c r="A9" s="298" t="s">
        <v>262</v>
      </c>
      <c r="B9" s="298"/>
      <c r="C9" s="298"/>
      <c r="D9" s="298"/>
      <c r="E9" s="298"/>
      <c r="F9" s="298"/>
      <c r="G9" s="28">
        <v>2</v>
      </c>
      <c r="H9" s="49">
        <v>0</v>
      </c>
      <c r="I9" s="49">
        <v>0</v>
      </c>
    </row>
    <row r="10" spans="1:9" x14ac:dyDescent="0.2">
      <c r="A10" s="298" t="s">
        <v>263</v>
      </c>
      <c r="B10" s="298"/>
      <c r="C10" s="298"/>
      <c r="D10" s="298"/>
      <c r="E10" s="298"/>
      <c r="F10" s="298"/>
      <c r="G10" s="28">
        <v>3</v>
      </c>
      <c r="H10" s="49">
        <v>0</v>
      </c>
      <c r="I10" s="49">
        <v>0</v>
      </c>
    </row>
    <row r="11" spans="1:9" x14ac:dyDescent="0.2">
      <c r="A11" s="298" t="s">
        <v>264</v>
      </c>
      <c r="B11" s="298"/>
      <c r="C11" s="298"/>
      <c r="D11" s="298"/>
      <c r="E11" s="298"/>
      <c r="F11" s="298"/>
      <c r="G11" s="28">
        <v>4</v>
      </c>
      <c r="H11" s="49">
        <v>0</v>
      </c>
      <c r="I11" s="49">
        <v>0</v>
      </c>
    </row>
    <row r="12" spans="1:9" x14ac:dyDescent="0.2">
      <c r="A12" s="298" t="s">
        <v>265</v>
      </c>
      <c r="B12" s="298"/>
      <c r="C12" s="298"/>
      <c r="D12" s="298"/>
      <c r="E12" s="298"/>
      <c r="F12" s="298"/>
      <c r="G12" s="28">
        <v>5</v>
      </c>
      <c r="H12" s="49">
        <v>0</v>
      </c>
      <c r="I12" s="49">
        <v>0</v>
      </c>
    </row>
    <row r="13" spans="1:9" x14ac:dyDescent="0.2">
      <c r="A13" s="298" t="s">
        <v>266</v>
      </c>
      <c r="B13" s="298"/>
      <c r="C13" s="298"/>
      <c r="D13" s="298"/>
      <c r="E13" s="298"/>
      <c r="F13" s="298"/>
      <c r="G13" s="28">
        <v>6</v>
      </c>
      <c r="H13" s="49">
        <v>0</v>
      </c>
      <c r="I13" s="49">
        <v>0</v>
      </c>
    </row>
    <row r="14" spans="1:9" x14ac:dyDescent="0.2">
      <c r="A14" s="298" t="s">
        <v>267</v>
      </c>
      <c r="B14" s="298"/>
      <c r="C14" s="298"/>
      <c r="D14" s="298"/>
      <c r="E14" s="298"/>
      <c r="F14" s="298"/>
      <c r="G14" s="28">
        <v>7</v>
      </c>
      <c r="H14" s="49">
        <v>0</v>
      </c>
      <c r="I14" s="49">
        <v>0</v>
      </c>
    </row>
    <row r="15" spans="1:9" x14ac:dyDescent="0.2">
      <c r="A15" s="298" t="s">
        <v>268</v>
      </c>
      <c r="B15" s="298"/>
      <c r="C15" s="298"/>
      <c r="D15" s="298"/>
      <c r="E15" s="298"/>
      <c r="F15" s="298"/>
      <c r="G15" s="28">
        <v>8</v>
      </c>
      <c r="H15" s="49">
        <v>0</v>
      </c>
      <c r="I15" s="49">
        <v>0</v>
      </c>
    </row>
    <row r="16" spans="1:9" x14ac:dyDescent="0.2">
      <c r="A16" s="296" t="s">
        <v>269</v>
      </c>
      <c r="B16" s="296"/>
      <c r="C16" s="296"/>
      <c r="D16" s="296"/>
      <c r="E16" s="296"/>
      <c r="F16" s="296"/>
      <c r="G16" s="29">
        <v>9</v>
      </c>
      <c r="H16" s="50">
        <f>SUM(H8:H15)</f>
        <v>0</v>
      </c>
      <c r="I16" s="50">
        <f>SUM(I8:I15)</f>
        <v>0</v>
      </c>
    </row>
    <row r="17" spans="1:9" x14ac:dyDescent="0.2">
      <c r="A17" s="298" t="s">
        <v>270</v>
      </c>
      <c r="B17" s="298"/>
      <c r="C17" s="298"/>
      <c r="D17" s="298"/>
      <c r="E17" s="298"/>
      <c r="F17" s="298"/>
      <c r="G17" s="28">
        <v>10</v>
      </c>
      <c r="H17" s="49">
        <v>0</v>
      </c>
      <c r="I17" s="49">
        <v>0</v>
      </c>
    </row>
    <row r="18" spans="1:9" x14ac:dyDescent="0.2">
      <c r="A18" s="298" t="s">
        <v>271</v>
      </c>
      <c r="B18" s="298"/>
      <c r="C18" s="298"/>
      <c r="D18" s="298"/>
      <c r="E18" s="298"/>
      <c r="F18" s="298"/>
      <c r="G18" s="28">
        <v>11</v>
      </c>
      <c r="H18" s="49">
        <v>0</v>
      </c>
      <c r="I18" s="49">
        <v>0</v>
      </c>
    </row>
    <row r="19" spans="1:9" ht="27.6" customHeight="1" x14ac:dyDescent="0.2">
      <c r="A19" s="294" t="s">
        <v>272</v>
      </c>
      <c r="B19" s="294"/>
      <c r="C19" s="294"/>
      <c r="D19" s="294"/>
      <c r="E19" s="294"/>
      <c r="F19" s="294"/>
      <c r="G19" s="30">
        <v>12</v>
      </c>
      <c r="H19" s="51">
        <f>H16+H17+H18</f>
        <v>0</v>
      </c>
      <c r="I19" s="51">
        <f>I16+I17+I18</f>
        <v>0</v>
      </c>
    </row>
    <row r="20" spans="1:9" x14ac:dyDescent="0.2">
      <c r="A20" s="300" t="s">
        <v>229</v>
      </c>
      <c r="B20" s="301"/>
      <c r="C20" s="301"/>
      <c r="D20" s="301"/>
      <c r="E20" s="301"/>
      <c r="F20" s="301"/>
      <c r="G20" s="301"/>
      <c r="H20" s="301"/>
      <c r="I20" s="302"/>
    </row>
    <row r="21" spans="1:9" ht="26.45" customHeight="1" x14ac:dyDescent="0.2">
      <c r="A21" s="303" t="s">
        <v>273</v>
      </c>
      <c r="B21" s="303"/>
      <c r="C21" s="303"/>
      <c r="D21" s="303"/>
      <c r="E21" s="303"/>
      <c r="F21" s="303"/>
      <c r="G21" s="27">
        <v>13</v>
      </c>
      <c r="H21" s="49">
        <v>0</v>
      </c>
      <c r="I21" s="49">
        <v>0</v>
      </c>
    </row>
    <row r="22" spans="1:9" x14ac:dyDescent="0.2">
      <c r="A22" s="298" t="s">
        <v>274</v>
      </c>
      <c r="B22" s="298"/>
      <c r="C22" s="298"/>
      <c r="D22" s="298"/>
      <c r="E22" s="298"/>
      <c r="F22" s="298"/>
      <c r="G22" s="28">
        <v>14</v>
      </c>
      <c r="H22" s="49">
        <v>0</v>
      </c>
      <c r="I22" s="49">
        <v>0</v>
      </c>
    </row>
    <row r="23" spans="1:9" x14ac:dyDescent="0.2">
      <c r="A23" s="298" t="s">
        <v>275</v>
      </c>
      <c r="B23" s="298"/>
      <c r="C23" s="298"/>
      <c r="D23" s="298"/>
      <c r="E23" s="298"/>
      <c r="F23" s="298"/>
      <c r="G23" s="28">
        <v>15</v>
      </c>
      <c r="H23" s="49">
        <v>0</v>
      </c>
      <c r="I23" s="49">
        <v>0</v>
      </c>
    </row>
    <row r="24" spans="1:9" x14ac:dyDescent="0.2">
      <c r="A24" s="298" t="s">
        <v>276</v>
      </c>
      <c r="B24" s="298"/>
      <c r="C24" s="298"/>
      <c r="D24" s="298"/>
      <c r="E24" s="298"/>
      <c r="F24" s="298"/>
      <c r="G24" s="28">
        <v>16</v>
      </c>
      <c r="H24" s="49">
        <v>0</v>
      </c>
      <c r="I24" s="49">
        <v>0</v>
      </c>
    </row>
    <row r="25" spans="1:9" x14ac:dyDescent="0.2">
      <c r="A25" s="298" t="s">
        <v>277</v>
      </c>
      <c r="B25" s="298"/>
      <c r="C25" s="298"/>
      <c r="D25" s="298"/>
      <c r="E25" s="298"/>
      <c r="F25" s="298"/>
      <c r="G25" s="28">
        <v>17</v>
      </c>
      <c r="H25" s="49">
        <v>0</v>
      </c>
      <c r="I25" s="49">
        <v>0</v>
      </c>
    </row>
    <row r="26" spans="1:9" x14ac:dyDescent="0.2">
      <c r="A26" s="298" t="s">
        <v>278</v>
      </c>
      <c r="B26" s="298"/>
      <c r="C26" s="298"/>
      <c r="D26" s="298"/>
      <c r="E26" s="298"/>
      <c r="F26" s="298"/>
      <c r="G26" s="28">
        <v>18</v>
      </c>
      <c r="H26" s="49">
        <v>0</v>
      </c>
      <c r="I26" s="49">
        <v>0</v>
      </c>
    </row>
    <row r="27" spans="1:9" ht="24" customHeight="1" x14ac:dyDescent="0.2">
      <c r="A27" s="296" t="s">
        <v>279</v>
      </c>
      <c r="B27" s="296"/>
      <c r="C27" s="296"/>
      <c r="D27" s="296"/>
      <c r="E27" s="296"/>
      <c r="F27" s="296"/>
      <c r="G27" s="29">
        <v>19</v>
      </c>
      <c r="H27" s="50">
        <f>SUM(H21:H26)</f>
        <v>0</v>
      </c>
      <c r="I27" s="50">
        <f>SUM(I21:I26)</f>
        <v>0</v>
      </c>
    </row>
    <row r="28" spans="1:9" ht="27" customHeight="1" x14ac:dyDescent="0.2">
      <c r="A28" s="298" t="s">
        <v>280</v>
      </c>
      <c r="B28" s="298"/>
      <c r="C28" s="298"/>
      <c r="D28" s="298"/>
      <c r="E28" s="298"/>
      <c r="F28" s="298"/>
      <c r="G28" s="28">
        <v>20</v>
      </c>
      <c r="H28" s="49">
        <v>0</v>
      </c>
      <c r="I28" s="49">
        <v>0</v>
      </c>
    </row>
    <row r="29" spans="1:9" x14ac:dyDescent="0.2">
      <c r="A29" s="298" t="s">
        <v>281</v>
      </c>
      <c r="B29" s="298"/>
      <c r="C29" s="298"/>
      <c r="D29" s="298"/>
      <c r="E29" s="298"/>
      <c r="F29" s="298"/>
      <c r="G29" s="28">
        <v>21</v>
      </c>
      <c r="H29" s="49">
        <v>0</v>
      </c>
      <c r="I29" s="49">
        <v>0</v>
      </c>
    </row>
    <row r="30" spans="1:9" x14ac:dyDescent="0.2">
      <c r="A30" s="298" t="s">
        <v>282</v>
      </c>
      <c r="B30" s="298"/>
      <c r="C30" s="298"/>
      <c r="D30" s="298"/>
      <c r="E30" s="298"/>
      <c r="F30" s="298"/>
      <c r="G30" s="28">
        <v>22</v>
      </c>
      <c r="H30" s="49">
        <v>0</v>
      </c>
      <c r="I30" s="49">
        <v>0</v>
      </c>
    </row>
    <row r="31" spans="1:9" x14ac:dyDescent="0.2">
      <c r="A31" s="298" t="s">
        <v>283</v>
      </c>
      <c r="B31" s="298"/>
      <c r="C31" s="298"/>
      <c r="D31" s="298"/>
      <c r="E31" s="298"/>
      <c r="F31" s="298"/>
      <c r="G31" s="28">
        <v>23</v>
      </c>
      <c r="H31" s="49">
        <v>0</v>
      </c>
      <c r="I31" s="49">
        <v>0</v>
      </c>
    </row>
    <row r="32" spans="1:9" x14ac:dyDescent="0.2">
      <c r="A32" s="298" t="s">
        <v>284</v>
      </c>
      <c r="B32" s="298"/>
      <c r="C32" s="298"/>
      <c r="D32" s="298"/>
      <c r="E32" s="298"/>
      <c r="F32" s="298"/>
      <c r="G32" s="28">
        <v>24</v>
      </c>
      <c r="H32" s="49">
        <v>0</v>
      </c>
      <c r="I32" s="49">
        <v>0</v>
      </c>
    </row>
    <row r="33" spans="1:9" ht="25.9" customHeight="1" x14ac:dyDescent="0.2">
      <c r="A33" s="296" t="s">
        <v>285</v>
      </c>
      <c r="B33" s="296"/>
      <c r="C33" s="296"/>
      <c r="D33" s="296"/>
      <c r="E33" s="296"/>
      <c r="F33" s="296"/>
      <c r="G33" s="29">
        <v>25</v>
      </c>
      <c r="H33" s="50">
        <f>SUM(H28:H32)</f>
        <v>0</v>
      </c>
      <c r="I33" s="50">
        <f>SUM(I28:I32)</f>
        <v>0</v>
      </c>
    </row>
    <row r="34" spans="1:9" ht="28.15" customHeight="1" x14ac:dyDescent="0.2">
      <c r="A34" s="294" t="s">
        <v>286</v>
      </c>
      <c r="B34" s="294"/>
      <c r="C34" s="294"/>
      <c r="D34" s="294"/>
      <c r="E34" s="294"/>
      <c r="F34" s="294"/>
      <c r="G34" s="30">
        <v>26</v>
      </c>
      <c r="H34" s="51">
        <f>H27+H33</f>
        <v>0</v>
      </c>
      <c r="I34" s="51">
        <f>I27+I33</f>
        <v>0</v>
      </c>
    </row>
    <row r="35" spans="1:9" x14ac:dyDescent="0.2">
      <c r="A35" s="300" t="s">
        <v>244</v>
      </c>
      <c r="B35" s="301"/>
      <c r="C35" s="301"/>
      <c r="D35" s="301"/>
      <c r="E35" s="301"/>
      <c r="F35" s="301"/>
      <c r="G35" s="301">
        <v>0</v>
      </c>
      <c r="H35" s="301"/>
      <c r="I35" s="302"/>
    </row>
    <row r="36" spans="1:9" x14ac:dyDescent="0.2">
      <c r="A36" s="304" t="s">
        <v>287</v>
      </c>
      <c r="B36" s="304"/>
      <c r="C36" s="304"/>
      <c r="D36" s="304"/>
      <c r="E36" s="304"/>
      <c r="F36" s="304"/>
      <c r="G36" s="27">
        <v>27</v>
      </c>
      <c r="H36" s="49">
        <v>0</v>
      </c>
      <c r="I36" s="49">
        <v>0</v>
      </c>
    </row>
    <row r="37" spans="1:9" ht="25.15" customHeight="1" x14ac:dyDescent="0.2">
      <c r="A37" s="295" t="s">
        <v>288</v>
      </c>
      <c r="B37" s="295"/>
      <c r="C37" s="295"/>
      <c r="D37" s="295"/>
      <c r="E37" s="295"/>
      <c r="F37" s="295"/>
      <c r="G37" s="28">
        <v>28</v>
      </c>
      <c r="H37" s="49">
        <v>0</v>
      </c>
      <c r="I37" s="49">
        <v>0</v>
      </c>
    </row>
    <row r="38" spans="1:9" x14ac:dyDescent="0.2">
      <c r="A38" s="295" t="s">
        <v>289</v>
      </c>
      <c r="B38" s="295"/>
      <c r="C38" s="295"/>
      <c r="D38" s="295"/>
      <c r="E38" s="295"/>
      <c r="F38" s="295"/>
      <c r="G38" s="28">
        <v>29</v>
      </c>
      <c r="H38" s="49">
        <v>0</v>
      </c>
      <c r="I38" s="49">
        <v>0</v>
      </c>
    </row>
    <row r="39" spans="1:9" x14ac:dyDescent="0.2">
      <c r="A39" s="295" t="s">
        <v>290</v>
      </c>
      <c r="B39" s="295"/>
      <c r="C39" s="295"/>
      <c r="D39" s="295"/>
      <c r="E39" s="295"/>
      <c r="F39" s="295"/>
      <c r="G39" s="28">
        <v>30</v>
      </c>
      <c r="H39" s="49">
        <v>0</v>
      </c>
      <c r="I39" s="49">
        <v>0</v>
      </c>
    </row>
    <row r="40" spans="1:9" ht="25.9" customHeight="1" x14ac:dyDescent="0.2">
      <c r="A40" s="296" t="s">
        <v>291</v>
      </c>
      <c r="B40" s="296"/>
      <c r="C40" s="296"/>
      <c r="D40" s="296"/>
      <c r="E40" s="296"/>
      <c r="F40" s="296"/>
      <c r="G40" s="29">
        <v>31</v>
      </c>
      <c r="H40" s="50">
        <f>H39+H38+H37+H36</f>
        <v>0</v>
      </c>
      <c r="I40" s="50">
        <f>I39+I38+I37+I36</f>
        <v>0</v>
      </c>
    </row>
    <row r="41" spans="1:9" ht="24.6" customHeight="1" x14ac:dyDescent="0.2">
      <c r="A41" s="295" t="s">
        <v>292</v>
      </c>
      <c r="B41" s="295"/>
      <c r="C41" s="295"/>
      <c r="D41" s="295"/>
      <c r="E41" s="295"/>
      <c r="F41" s="295"/>
      <c r="G41" s="28">
        <v>32</v>
      </c>
      <c r="H41" s="49">
        <v>0</v>
      </c>
      <c r="I41" s="49">
        <v>0</v>
      </c>
    </row>
    <row r="42" spans="1:9" x14ac:dyDescent="0.2">
      <c r="A42" s="295" t="s">
        <v>293</v>
      </c>
      <c r="B42" s="295"/>
      <c r="C42" s="295"/>
      <c r="D42" s="295"/>
      <c r="E42" s="295"/>
      <c r="F42" s="295"/>
      <c r="G42" s="28">
        <v>33</v>
      </c>
      <c r="H42" s="49">
        <v>0</v>
      </c>
      <c r="I42" s="49">
        <v>0</v>
      </c>
    </row>
    <row r="43" spans="1:9" x14ac:dyDescent="0.2">
      <c r="A43" s="295" t="s">
        <v>294</v>
      </c>
      <c r="B43" s="295"/>
      <c r="C43" s="295"/>
      <c r="D43" s="295"/>
      <c r="E43" s="295"/>
      <c r="F43" s="295"/>
      <c r="G43" s="28">
        <v>34</v>
      </c>
      <c r="H43" s="49">
        <v>0</v>
      </c>
      <c r="I43" s="49">
        <v>0</v>
      </c>
    </row>
    <row r="44" spans="1:9" ht="21" customHeight="1" x14ac:dyDescent="0.2">
      <c r="A44" s="295" t="s">
        <v>295</v>
      </c>
      <c r="B44" s="295"/>
      <c r="C44" s="295"/>
      <c r="D44" s="295"/>
      <c r="E44" s="295"/>
      <c r="F44" s="295"/>
      <c r="G44" s="28">
        <v>35</v>
      </c>
      <c r="H44" s="49">
        <v>0</v>
      </c>
      <c r="I44" s="49">
        <v>0</v>
      </c>
    </row>
    <row r="45" spans="1:9" x14ac:dyDescent="0.2">
      <c r="A45" s="295" t="s">
        <v>296</v>
      </c>
      <c r="B45" s="295"/>
      <c r="C45" s="295"/>
      <c r="D45" s="295"/>
      <c r="E45" s="295"/>
      <c r="F45" s="295"/>
      <c r="G45" s="28">
        <v>36</v>
      </c>
      <c r="H45" s="49">
        <v>0</v>
      </c>
      <c r="I45" s="49">
        <v>0</v>
      </c>
    </row>
    <row r="46" spans="1:9" ht="22.9" customHeight="1" x14ac:dyDescent="0.2">
      <c r="A46" s="296" t="s">
        <v>297</v>
      </c>
      <c r="B46" s="296"/>
      <c r="C46" s="296"/>
      <c r="D46" s="296"/>
      <c r="E46" s="296"/>
      <c r="F46" s="296"/>
      <c r="G46" s="29">
        <v>37</v>
      </c>
      <c r="H46" s="50">
        <f>H45+H44+H43+H42+H41</f>
        <v>0</v>
      </c>
      <c r="I46" s="50">
        <f>I45+I44+I43+I42+I41</f>
        <v>0</v>
      </c>
    </row>
    <row r="47" spans="1:9" ht="25.9" customHeight="1" x14ac:dyDescent="0.2">
      <c r="A47" s="297" t="s">
        <v>298</v>
      </c>
      <c r="B47" s="297"/>
      <c r="C47" s="297"/>
      <c r="D47" s="297"/>
      <c r="E47" s="297"/>
      <c r="F47" s="297"/>
      <c r="G47" s="29">
        <v>38</v>
      </c>
      <c r="H47" s="50">
        <f>H46+H40</f>
        <v>0</v>
      </c>
      <c r="I47" s="50">
        <f>I46+I40</f>
        <v>0</v>
      </c>
    </row>
    <row r="48" spans="1:9" x14ac:dyDescent="0.2">
      <c r="A48" s="298" t="s">
        <v>299</v>
      </c>
      <c r="B48" s="298"/>
      <c r="C48" s="298"/>
      <c r="D48" s="298"/>
      <c r="E48" s="298"/>
      <c r="F48" s="298"/>
      <c r="G48" s="28">
        <v>39</v>
      </c>
      <c r="H48" s="49">
        <v>0</v>
      </c>
      <c r="I48" s="49">
        <v>0</v>
      </c>
    </row>
    <row r="49" spans="1:9" ht="25.9" customHeight="1" x14ac:dyDescent="0.2">
      <c r="A49" s="297" t="s">
        <v>300</v>
      </c>
      <c r="B49" s="297"/>
      <c r="C49" s="297"/>
      <c r="D49" s="297"/>
      <c r="E49" s="297"/>
      <c r="F49" s="297"/>
      <c r="G49" s="29">
        <v>40</v>
      </c>
      <c r="H49" s="50">
        <f>H19+H34+H47+H48</f>
        <v>0</v>
      </c>
      <c r="I49" s="50">
        <f>I19+I34+I47+I48</f>
        <v>0</v>
      </c>
    </row>
    <row r="50" spans="1:9" x14ac:dyDescent="0.2">
      <c r="A50" s="299" t="s">
        <v>258</v>
      </c>
      <c r="B50" s="299"/>
      <c r="C50" s="299"/>
      <c r="D50" s="299"/>
      <c r="E50" s="299"/>
      <c r="F50" s="299"/>
      <c r="G50" s="28">
        <v>41</v>
      </c>
      <c r="H50" s="49">
        <v>0</v>
      </c>
      <c r="I50" s="49">
        <v>0</v>
      </c>
    </row>
    <row r="51" spans="1:9" ht="31.9" customHeight="1" x14ac:dyDescent="0.2">
      <c r="A51" s="294" t="s">
        <v>301</v>
      </c>
      <c r="B51" s="294"/>
      <c r="C51" s="294"/>
      <c r="D51" s="294"/>
      <c r="E51" s="294"/>
      <c r="F51" s="294"/>
      <c r="G51" s="30">
        <v>42</v>
      </c>
      <c r="H51" s="51">
        <f>H50+H49</f>
        <v>0</v>
      </c>
      <c r="I51" s="51">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tabSelected="1" view="pageBreakPreview" topLeftCell="B17" zoomScaleNormal="100" zoomScaleSheetLayoutView="100" workbookViewId="0">
      <selection activeCell="V41" sqref="V41"/>
    </sheetView>
  </sheetViews>
  <sheetFormatPr defaultRowHeight="12.75" x14ac:dyDescent="0.2"/>
  <cols>
    <col min="1" max="4" width="9.140625" style="1"/>
    <col min="5" max="5" width="10.140625" style="1" bestFit="1" customWidth="1"/>
    <col min="6" max="6" width="9.140625" style="1"/>
    <col min="7" max="7" width="10.85546875" style="1" bestFit="1" customWidth="1"/>
    <col min="8" max="23" width="13.42578125" style="53"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25" t="s">
        <v>302</v>
      </c>
      <c r="B1" s="326"/>
      <c r="C1" s="326"/>
      <c r="D1" s="326"/>
      <c r="E1" s="326"/>
      <c r="F1" s="326"/>
      <c r="G1" s="326"/>
      <c r="H1" s="326"/>
      <c r="I1" s="326"/>
      <c r="J1" s="326"/>
      <c r="K1" s="52"/>
    </row>
    <row r="2" spans="1:23" ht="15.75" x14ac:dyDescent="0.2">
      <c r="A2" s="2"/>
      <c r="B2" s="3"/>
      <c r="C2" s="327" t="s">
        <v>303</v>
      </c>
      <c r="D2" s="327"/>
      <c r="E2" s="10">
        <v>43831</v>
      </c>
      <c r="F2" s="4" t="s">
        <v>0</v>
      </c>
      <c r="G2" s="10">
        <v>44012</v>
      </c>
      <c r="H2" s="54"/>
      <c r="I2" s="54"/>
      <c r="J2" s="54"/>
      <c r="K2" s="55"/>
      <c r="V2" s="56" t="s">
        <v>355</v>
      </c>
    </row>
    <row r="3" spans="1:23" ht="13.5" customHeight="1" thickBot="1" x14ac:dyDescent="0.25">
      <c r="A3" s="329" t="s">
        <v>304</v>
      </c>
      <c r="B3" s="330"/>
      <c r="C3" s="330"/>
      <c r="D3" s="330"/>
      <c r="E3" s="330"/>
      <c r="F3" s="330"/>
      <c r="G3" s="333" t="s">
        <v>3</v>
      </c>
      <c r="H3" s="316" t="s">
        <v>305</v>
      </c>
      <c r="I3" s="316"/>
      <c r="J3" s="316"/>
      <c r="K3" s="316"/>
      <c r="L3" s="316"/>
      <c r="M3" s="316"/>
      <c r="N3" s="316"/>
      <c r="O3" s="316"/>
      <c r="P3" s="316"/>
      <c r="Q3" s="316"/>
      <c r="R3" s="316"/>
      <c r="S3" s="316"/>
      <c r="T3" s="316"/>
      <c r="U3" s="316"/>
      <c r="V3" s="316" t="s">
        <v>306</v>
      </c>
      <c r="W3" s="318" t="s">
        <v>307</v>
      </c>
    </row>
    <row r="4" spans="1:23" ht="57" thickBot="1" x14ac:dyDescent="0.25">
      <c r="A4" s="331"/>
      <c r="B4" s="332"/>
      <c r="C4" s="332"/>
      <c r="D4" s="332"/>
      <c r="E4" s="332"/>
      <c r="F4" s="332"/>
      <c r="G4" s="334"/>
      <c r="H4" s="57" t="s">
        <v>308</v>
      </c>
      <c r="I4" s="57" t="s">
        <v>309</v>
      </c>
      <c r="J4" s="57" t="s">
        <v>310</v>
      </c>
      <c r="K4" s="57" t="s">
        <v>311</v>
      </c>
      <c r="L4" s="57" t="s">
        <v>312</v>
      </c>
      <c r="M4" s="57" t="s">
        <v>313</v>
      </c>
      <c r="N4" s="57" t="s">
        <v>314</v>
      </c>
      <c r="O4" s="57" t="s">
        <v>315</v>
      </c>
      <c r="P4" s="57" t="s">
        <v>316</v>
      </c>
      <c r="Q4" s="57" t="s">
        <v>317</v>
      </c>
      <c r="R4" s="57" t="s">
        <v>318</v>
      </c>
      <c r="S4" s="57" t="s">
        <v>319</v>
      </c>
      <c r="T4" s="57" t="s">
        <v>320</v>
      </c>
      <c r="U4" s="57" t="s">
        <v>321</v>
      </c>
      <c r="V4" s="317"/>
      <c r="W4" s="319"/>
    </row>
    <row r="5" spans="1:23" ht="22.5" x14ac:dyDescent="0.2">
      <c r="A5" s="320">
        <v>1</v>
      </c>
      <c r="B5" s="321"/>
      <c r="C5" s="321"/>
      <c r="D5" s="321"/>
      <c r="E5" s="321"/>
      <c r="F5" s="321"/>
      <c r="G5" s="5">
        <v>2</v>
      </c>
      <c r="H5" s="58" t="s">
        <v>207</v>
      </c>
      <c r="I5" s="59" t="s">
        <v>208</v>
      </c>
      <c r="J5" s="58" t="s">
        <v>356</v>
      </c>
      <c r="K5" s="59" t="s">
        <v>357</v>
      </c>
      <c r="L5" s="58" t="s">
        <v>358</v>
      </c>
      <c r="M5" s="59" t="s">
        <v>359</v>
      </c>
      <c r="N5" s="58" t="s">
        <v>360</v>
      </c>
      <c r="O5" s="59" t="s">
        <v>361</v>
      </c>
      <c r="P5" s="58" t="s">
        <v>362</v>
      </c>
      <c r="Q5" s="59" t="s">
        <v>363</v>
      </c>
      <c r="R5" s="58" t="s">
        <v>364</v>
      </c>
      <c r="S5" s="59" t="s">
        <v>365</v>
      </c>
      <c r="T5" s="58" t="s">
        <v>366</v>
      </c>
      <c r="U5" s="58" t="s">
        <v>367</v>
      </c>
      <c r="V5" s="58" t="s">
        <v>368</v>
      </c>
      <c r="W5" s="60" t="s">
        <v>369</v>
      </c>
    </row>
    <row r="6" spans="1:23" x14ac:dyDescent="0.2">
      <c r="A6" s="322" t="s">
        <v>322</v>
      </c>
      <c r="B6" s="322"/>
      <c r="C6" s="322"/>
      <c r="D6" s="322"/>
      <c r="E6" s="322"/>
      <c r="F6" s="322"/>
      <c r="G6" s="322"/>
      <c r="H6" s="322"/>
      <c r="I6" s="322"/>
      <c r="J6" s="322"/>
      <c r="K6" s="322"/>
      <c r="L6" s="322"/>
      <c r="M6" s="322"/>
      <c r="N6" s="323"/>
      <c r="O6" s="323"/>
      <c r="P6" s="323"/>
      <c r="Q6" s="323"/>
      <c r="R6" s="323"/>
      <c r="S6" s="323"/>
      <c r="T6" s="323"/>
      <c r="U6" s="323"/>
      <c r="V6" s="323"/>
      <c r="W6" s="324"/>
    </row>
    <row r="7" spans="1:23" x14ac:dyDescent="0.2">
      <c r="A7" s="314" t="s">
        <v>374</v>
      </c>
      <c r="B7" s="314"/>
      <c r="C7" s="314"/>
      <c r="D7" s="314"/>
      <c r="E7" s="314"/>
      <c r="F7" s="314"/>
      <c r="G7" s="6">
        <v>1</v>
      </c>
      <c r="H7" s="61">
        <v>247193050</v>
      </c>
      <c r="I7" s="61">
        <v>88235980</v>
      </c>
      <c r="J7" s="61">
        <v>11652410</v>
      </c>
      <c r="K7" s="61">
        <v>8465950</v>
      </c>
      <c r="L7" s="61">
        <v>8465950</v>
      </c>
      <c r="M7" s="61">
        <v>32188407</v>
      </c>
      <c r="N7" s="61">
        <v>32251148</v>
      </c>
      <c r="O7" s="61">
        <v>40706979</v>
      </c>
      <c r="P7" s="61">
        <v>0</v>
      </c>
      <c r="Q7" s="61">
        <v>0</v>
      </c>
      <c r="R7" s="61">
        <v>0</v>
      </c>
      <c r="S7" s="61">
        <v>-249638779</v>
      </c>
      <c r="T7" s="61">
        <v>-119570198</v>
      </c>
      <c r="U7" s="62">
        <f>H7+I7+J7+K7-L7+M7+N7+O7+P7+Q7+R7+S7+T7</f>
        <v>83018997</v>
      </c>
      <c r="V7" s="61">
        <v>-693731</v>
      </c>
      <c r="W7" s="62">
        <f>U7+V7</f>
        <v>82325266</v>
      </c>
    </row>
    <row r="8" spans="1:23" x14ac:dyDescent="0.2">
      <c r="A8" s="307" t="s">
        <v>323</v>
      </c>
      <c r="B8" s="307"/>
      <c r="C8" s="307"/>
      <c r="D8" s="307"/>
      <c r="E8" s="307"/>
      <c r="F8" s="307"/>
      <c r="G8" s="6">
        <v>2</v>
      </c>
      <c r="H8" s="61">
        <v>0</v>
      </c>
      <c r="I8" s="61">
        <v>0</v>
      </c>
      <c r="J8" s="61">
        <v>0</v>
      </c>
      <c r="K8" s="61">
        <v>0</v>
      </c>
      <c r="L8" s="61">
        <v>0</v>
      </c>
      <c r="M8" s="61">
        <v>0</v>
      </c>
      <c r="N8" s="61">
        <v>0</v>
      </c>
      <c r="O8" s="61">
        <v>0</v>
      </c>
      <c r="P8" s="61">
        <v>0</v>
      </c>
      <c r="Q8" s="61">
        <v>0</v>
      </c>
      <c r="R8" s="61">
        <v>0</v>
      </c>
      <c r="S8" s="61">
        <v>0</v>
      </c>
      <c r="T8" s="61">
        <v>0</v>
      </c>
      <c r="U8" s="62">
        <f t="shared" ref="U8:U9" si="0">H8+I8+J8+K8-L8+M8+N8+O8+P8+Q8+R8+S8+T8</f>
        <v>0</v>
      </c>
      <c r="V8" s="61">
        <v>0</v>
      </c>
      <c r="W8" s="62">
        <f t="shared" ref="W8:W9" si="1">U8+V8</f>
        <v>0</v>
      </c>
    </row>
    <row r="9" spans="1:23" x14ac:dyDescent="0.2">
      <c r="A9" s="307" t="s">
        <v>324</v>
      </c>
      <c r="B9" s="307"/>
      <c r="C9" s="307"/>
      <c r="D9" s="307"/>
      <c r="E9" s="307"/>
      <c r="F9" s="307"/>
      <c r="G9" s="6">
        <v>3</v>
      </c>
      <c r="H9" s="61">
        <v>0</v>
      </c>
      <c r="I9" s="61">
        <v>0</v>
      </c>
      <c r="J9" s="61">
        <v>0</v>
      </c>
      <c r="K9" s="61">
        <v>0</v>
      </c>
      <c r="L9" s="61">
        <v>0</v>
      </c>
      <c r="M9" s="61">
        <v>0</v>
      </c>
      <c r="N9" s="61">
        <v>0</v>
      </c>
      <c r="O9" s="61">
        <v>0</v>
      </c>
      <c r="P9" s="61">
        <v>0</v>
      </c>
      <c r="Q9" s="61">
        <v>0</v>
      </c>
      <c r="R9" s="61">
        <v>0</v>
      </c>
      <c r="S9" s="61">
        <v>0</v>
      </c>
      <c r="T9" s="61">
        <v>0</v>
      </c>
      <c r="U9" s="62">
        <f t="shared" si="0"/>
        <v>0</v>
      </c>
      <c r="V9" s="61">
        <v>0</v>
      </c>
      <c r="W9" s="62">
        <f t="shared" si="1"/>
        <v>0</v>
      </c>
    </row>
    <row r="10" spans="1:23" ht="24" customHeight="1" x14ac:dyDescent="0.2">
      <c r="A10" s="328" t="s">
        <v>375</v>
      </c>
      <c r="B10" s="328"/>
      <c r="C10" s="328"/>
      <c r="D10" s="328"/>
      <c r="E10" s="328"/>
      <c r="F10" s="328"/>
      <c r="G10" s="7">
        <v>4</v>
      </c>
      <c r="H10" s="62">
        <f>H7+H8+H9</f>
        <v>247193050</v>
      </c>
      <c r="I10" s="62">
        <f t="shared" ref="I10:W10" si="2">I7+I8+I9</f>
        <v>88235980</v>
      </c>
      <c r="J10" s="62">
        <f t="shared" si="2"/>
        <v>11652410</v>
      </c>
      <c r="K10" s="62">
        <f>K7+K8+K9</f>
        <v>8465950</v>
      </c>
      <c r="L10" s="62">
        <f t="shared" si="2"/>
        <v>8465950</v>
      </c>
      <c r="M10" s="62">
        <f t="shared" si="2"/>
        <v>32188407</v>
      </c>
      <c r="N10" s="62">
        <f t="shared" si="2"/>
        <v>32251148</v>
      </c>
      <c r="O10" s="62">
        <f t="shared" si="2"/>
        <v>40706979</v>
      </c>
      <c r="P10" s="62">
        <f t="shared" si="2"/>
        <v>0</v>
      </c>
      <c r="Q10" s="62">
        <f t="shared" si="2"/>
        <v>0</v>
      </c>
      <c r="R10" s="62">
        <f t="shared" si="2"/>
        <v>0</v>
      </c>
      <c r="S10" s="62">
        <f t="shared" si="2"/>
        <v>-249638779</v>
      </c>
      <c r="T10" s="62">
        <f t="shared" si="2"/>
        <v>-119570198</v>
      </c>
      <c r="U10" s="62">
        <f t="shared" si="2"/>
        <v>83018997</v>
      </c>
      <c r="V10" s="62">
        <f t="shared" si="2"/>
        <v>-693731</v>
      </c>
      <c r="W10" s="62">
        <f t="shared" si="2"/>
        <v>82325266</v>
      </c>
    </row>
    <row r="11" spans="1:23" x14ac:dyDescent="0.2">
      <c r="A11" s="307" t="s">
        <v>325</v>
      </c>
      <c r="B11" s="307"/>
      <c r="C11" s="307"/>
      <c r="D11" s="307"/>
      <c r="E11" s="307"/>
      <c r="F11" s="307"/>
      <c r="G11" s="6">
        <v>5</v>
      </c>
      <c r="H11" s="63">
        <v>0</v>
      </c>
      <c r="I11" s="63">
        <v>0</v>
      </c>
      <c r="J11" s="63">
        <v>0</v>
      </c>
      <c r="K11" s="63">
        <v>0</v>
      </c>
      <c r="L11" s="63">
        <v>0</v>
      </c>
      <c r="M11" s="63">
        <v>0</v>
      </c>
      <c r="N11" s="63">
        <v>0</v>
      </c>
      <c r="O11" s="63">
        <v>0</v>
      </c>
      <c r="P11" s="63">
        <v>0</v>
      </c>
      <c r="Q11" s="63">
        <v>0</v>
      </c>
      <c r="R11" s="63">
        <v>0</v>
      </c>
      <c r="S11" s="63">
        <v>0</v>
      </c>
      <c r="T11" s="61">
        <v>3250989</v>
      </c>
      <c r="U11" s="62">
        <f>H11+I11+J11+K11-L11+M11+N11+O11+P11+Q11+R11+S11+T11</f>
        <v>3250989</v>
      </c>
      <c r="V11" s="61">
        <v>0</v>
      </c>
      <c r="W11" s="62">
        <f t="shared" ref="W11:W28" si="3">U11+V11</f>
        <v>3250989</v>
      </c>
    </row>
    <row r="12" spans="1:23" x14ac:dyDescent="0.2">
      <c r="A12" s="307" t="s">
        <v>326</v>
      </c>
      <c r="B12" s="307"/>
      <c r="C12" s="307"/>
      <c r="D12" s="307"/>
      <c r="E12" s="307"/>
      <c r="F12" s="307"/>
      <c r="G12" s="6">
        <v>6</v>
      </c>
      <c r="H12" s="63">
        <v>0</v>
      </c>
      <c r="I12" s="63">
        <v>0</v>
      </c>
      <c r="J12" s="63">
        <v>0</v>
      </c>
      <c r="K12" s="63">
        <v>0</v>
      </c>
      <c r="L12" s="63">
        <v>0</v>
      </c>
      <c r="M12" s="63">
        <v>0</v>
      </c>
      <c r="N12" s="61">
        <v>-1661448</v>
      </c>
      <c r="O12" s="63">
        <v>0</v>
      </c>
      <c r="P12" s="63">
        <v>0</v>
      </c>
      <c r="Q12" s="63">
        <v>0</v>
      </c>
      <c r="R12" s="63">
        <v>0</v>
      </c>
      <c r="S12" s="63">
        <v>0</v>
      </c>
      <c r="T12" s="63">
        <v>0</v>
      </c>
      <c r="U12" s="62">
        <f t="shared" ref="U12:U28" si="4">H12+I12+J12+K12-L12+M12+N12+O12+P12+Q12+R12+S12+T12</f>
        <v>-1661448</v>
      </c>
      <c r="V12" s="61">
        <v>0</v>
      </c>
      <c r="W12" s="62">
        <f t="shared" si="3"/>
        <v>-1661448</v>
      </c>
    </row>
    <row r="13" spans="1:23" ht="26.25" customHeight="1" x14ac:dyDescent="0.2">
      <c r="A13" s="307" t="s">
        <v>327</v>
      </c>
      <c r="B13" s="307"/>
      <c r="C13" s="307"/>
      <c r="D13" s="307"/>
      <c r="E13" s="307"/>
      <c r="F13" s="307"/>
      <c r="G13" s="6">
        <v>7</v>
      </c>
      <c r="H13" s="63">
        <v>0</v>
      </c>
      <c r="I13" s="63">
        <v>0</v>
      </c>
      <c r="J13" s="63">
        <v>0</v>
      </c>
      <c r="K13" s="63">
        <v>0</v>
      </c>
      <c r="L13" s="63">
        <v>0</v>
      </c>
      <c r="M13" s="63">
        <v>0</v>
      </c>
      <c r="N13" s="63">
        <v>0</v>
      </c>
      <c r="O13" s="61">
        <v>0</v>
      </c>
      <c r="P13" s="63">
        <v>0</v>
      </c>
      <c r="Q13" s="63">
        <v>0</v>
      </c>
      <c r="R13" s="63">
        <v>0</v>
      </c>
      <c r="S13" s="61">
        <v>0</v>
      </c>
      <c r="T13" s="61">
        <v>0</v>
      </c>
      <c r="U13" s="62">
        <f t="shared" si="4"/>
        <v>0</v>
      </c>
      <c r="V13" s="61">
        <v>0</v>
      </c>
      <c r="W13" s="62">
        <f t="shared" si="3"/>
        <v>0</v>
      </c>
    </row>
    <row r="14" spans="1:23" ht="29.25" customHeight="1" x14ac:dyDescent="0.2">
      <c r="A14" s="307" t="s">
        <v>328</v>
      </c>
      <c r="B14" s="307"/>
      <c r="C14" s="307"/>
      <c r="D14" s="307"/>
      <c r="E14" s="307"/>
      <c r="F14" s="307"/>
      <c r="G14" s="6">
        <v>8</v>
      </c>
      <c r="H14" s="63">
        <v>0</v>
      </c>
      <c r="I14" s="63">
        <v>0</v>
      </c>
      <c r="J14" s="63">
        <v>0</v>
      </c>
      <c r="K14" s="63">
        <v>0</v>
      </c>
      <c r="L14" s="63">
        <v>0</v>
      </c>
      <c r="M14" s="63">
        <v>0</v>
      </c>
      <c r="N14" s="63">
        <v>0</v>
      </c>
      <c r="O14" s="63">
        <v>0</v>
      </c>
      <c r="P14" s="61">
        <v>0</v>
      </c>
      <c r="Q14" s="63">
        <v>0</v>
      </c>
      <c r="R14" s="63">
        <v>0</v>
      </c>
      <c r="S14" s="61">
        <v>0</v>
      </c>
      <c r="T14" s="61">
        <v>0</v>
      </c>
      <c r="U14" s="62">
        <f t="shared" si="4"/>
        <v>0</v>
      </c>
      <c r="V14" s="61">
        <v>0</v>
      </c>
      <c r="W14" s="62">
        <f t="shared" si="3"/>
        <v>0</v>
      </c>
    </row>
    <row r="15" spans="1:23" x14ac:dyDescent="0.2">
      <c r="A15" s="307" t="s">
        <v>329</v>
      </c>
      <c r="B15" s="307"/>
      <c r="C15" s="307"/>
      <c r="D15" s="307"/>
      <c r="E15" s="307"/>
      <c r="F15" s="307"/>
      <c r="G15" s="6">
        <v>9</v>
      </c>
      <c r="H15" s="63">
        <v>0</v>
      </c>
      <c r="I15" s="63">
        <v>0</v>
      </c>
      <c r="J15" s="63">
        <v>0</v>
      </c>
      <c r="K15" s="63">
        <v>0</v>
      </c>
      <c r="L15" s="63">
        <v>0</v>
      </c>
      <c r="M15" s="63">
        <v>0</v>
      </c>
      <c r="N15" s="63">
        <v>0</v>
      </c>
      <c r="O15" s="63">
        <v>0</v>
      </c>
      <c r="P15" s="63">
        <v>0</v>
      </c>
      <c r="Q15" s="61">
        <v>0</v>
      </c>
      <c r="R15" s="63">
        <v>0</v>
      </c>
      <c r="S15" s="61">
        <v>0</v>
      </c>
      <c r="T15" s="61">
        <v>0</v>
      </c>
      <c r="U15" s="62">
        <f t="shared" si="4"/>
        <v>0</v>
      </c>
      <c r="V15" s="61">
        <v>0</v>
      </c>
      <c r="W15" s="62">
        <f t="shared" si="3"/>
        <v>0</v>
      </c>
    </row>
    <row r="16" spans="1:23" ht="28.5" customHeight="1" x14ac:dyDescent="0.2">
      <c r="A16" s="307" t="s">
        <v>330</v>
      </c>
      <c r="B16" s="307"/>
      <c r="C16" s="307"/>
      <c r="D16" s="307"/>
      <c r="E16" s="307"/>
      <c r="F16" s="307"/>
      <c r="G16" s="6">
        <v>10</v>
      </c>
      <c r="H16" s="63">
        <v>0</v>
      </c>
      <c r="I16" s="63">
        <v>0</v>
      </c>
      <c r="J16" s="63">
        <v>0</v>
      </c>
      <c r="K16" s="63">
        <v>0</v>
      </c>
      <c r="L16" s="63">
        <v>0</v>
      </c>
      <c r="M16" s="63">
        <v>0</v>
      </c>
      <c r="N16" s="63">
        <v>0</v>
      </c>
      <c r="O16" s="63">
        <v>0</v>
      </c>
      <c r="P16" s="63">
        <v>0</v>
      </c>
      <c r="Q16" s="63">
        <v>0</v>
      </c>
      <c r="R16" s="61">
        <v>0</v>
      </c>
      <c r="S16" s="61">
        <v>0</v>
      </c>
      <c r="T16" s="61">
        <v>0</v>
      </c>
      <c r="U16" s="62">
        <f t="shared" si="4"/>
        <v>0</v>
      </c>
      <c r="V16" s="61">
        <v>0</v>
      </c>
      <c r="W16" s="62">
        <f t="shared" si="3"/>
        <v>0</v>
      </c>
    </row>
    <row r="17" spans="1:23" ht="23.25" customHeight="1" x14ac:dyDescent="0.2">
      <c r="A17" s="307" t="s">
        <v>331</v>
      </c>
      <c r="B17" s="307"/>
      <c r="C17" s="307"/>
      <c r="D17" s="307"/>
      <c r="E17" s="307"/>
      <c r="F17" s="307"/>
      <c r="G17" s="6">
        <v>11</v>
      </c>
      <c r="H17" s="63">
        <v>0</v>
      </c>
      <c r="I17" s="63">
        <v>0</v>
      </c>
      <c r="J17" s="63">
        <v>0</v>
      </c>
      <c r="K17" s="63">
        <v>0</v>
      </c>
      <c r="L17" s="63">
        <v>0</v>
      </c>
      <c r="M17" s="63">
        <v>0</v>
      </c>
      <c r="N17" s="61">
        <v>0</v>
      </c>
      <c r="O17" s="61">
        <v>0</v>
      </c>
      <c r="P17" s="61">
        <v>0</v>
      </c>
      <c r="Q17" s="61">
        <v>0</v>
      </c>
      <c r="R17" s="61">
        <v>0</v>
      </c>
      <c r="S17" s="61">
        <v>0</v>
      </c>
      <c r="T17" s="61">
        <v>0</v>
      </c>
      <c r="U17" s="62">
        <f t="shared" si="4"/>
        <v>0</v>
      </c>
      <c r="V17" s="61">
        <v>0</v>
      </c>
      <c r="W17" s="62">
        <f t="shared" si="3"/>
        <v>0</v>
      </c>
    </row>
    <row r="18" spans="1:23" x14ac:dyDescent="0.2">
      <c r="A18" s="307" t="s">
        <v>332</v>
      </c>
      <c r="B18" s="307"/>
      <c r="C18" s="307"/>
      <c r="D18" s="307"/>
      <c r="E18" s="307"/>
      <c r="F18" s="307"/>
      <c r="G18" s="6">
        <v>12</v>
      </c>
      <c r="H18" s="63">
        <v>0</v>
      </c>
      <c r="I18" s="63">
        <v>0</v>
      </c>
      <c r="J18" s="63">
        <v>0</v>
      </c>
      <c r="K18" s="63">
        <v>0</v>
      </c>
      <c r="L18" s="63">
        <v>0</v>
      </c>
      <c r="M18" s="63">
        <v>0</v>
      </c>
      <c r="N18" s="61">
        <v>0</v>
      </c>
      <c r="O18" s="61">
        <v>0</v>
      </c>
      <c r="P18" s="61">
        <v>0</v>
      </c>
      <c r="Q18" s="61">
        <v>0</v>
      </c>
      <c r="R18" s="61">
        <v>0</v>
      </c>
      <c r="S18" s="61">
        <v>0</v>
      </c>
      <c r="T18" s="61">
        <v>0</v>
      </c>
      <c r="U18" s="62">
        <f t="shared" si="4"/>
        <v>0</v>
      </c>
      <c r="V18" s="61">
        <v>0</v>
      </c>
      <c r="W18" s="62">
        <f t="shared" si="3"/>
        <v>0</v>
      </c>
    </row>
    <row r="19" spans="1:23" x14ac:dyDescent="0.2">
      <c r="A19" s="307" t="s">
        <v>333</v>
      </c>
      <c r="B19" s="307"/>
      <c r="C19" s="307"/>
      <c r="D19" s="307"/>
      <c r="E19" s="307"/>
      <c r="F19" s="307"/>
      <c r="G19" s="6">
        <v>13</v>
      </c>
      <c r="H19" s="61">
        <v>0</v>
      </c>
      <c r="I19" s="61">
        <v>0</v>
      </c>
      <c r="J19" s="61">
        <v>0</v>
      </c>
      <c r="K19" s="61">
        <v>0</v>
      </c>
      <c r="L19" s="61">
        <v>0</v>
      </c>
      <c r="M19" s="61">
        <v>0</v>
      </c>
      <c r="N19" s="61">
        <v>0</v>
      </c>
      <c r="O19" s="61">
        <v>0</v>
      </c>
      <c r="P19" s="61">
        <v>0</v>
      </c>
      <c r="Q19" s="61">
        <v>0</v>
      </c>
      <c r="R19" s="61">
        <v>0</v>
      </c>
      <c r="S19" s="61">
        <v>0</v>
      </c>
      <c r="T19" s="61">
        <v>0</v>
      </c>
      <c r="U19" s="62">
        <f t="shared" si="4"/>
        <v>0</v>
      </c>
      <c r="V19" s="61">
        <v>693731</v>
      </c>
      <c r="W19" s="62">
        <f t="shared" si="3"/>
        <v>693731</v>
      </c>
    </row>
    <row r="20" spans="1:23" x14ac:dyDescent="0.2">
      <c r="A20" s="307" t="s">
        <v>334</v>
      </c>
      <c r="B20" s="307"/>
      <c r="C20" s="307"/>
      <c r="D20" s="307"/>
      <c r="E20" s="307"/>
      <c r="F20" s="307"/>
      <c r="G20" s="6">
        <v>14</v>
      </c>
      <c r="H20" s="63">
        <v>0</v>
      </c>
      <c r="I20" s="63">
        <v>0</v>
      </c>
      <c r="J20" s="63">
        <v>0</v>
      </c>
      <c r="K20" s="63">
        <v>0</v>
      </c>
      <c r="L20" s="63">
        <v>0</v>
      </c>
      <c r="M20" s="63">
        <v>0</v>
      </c>
      <c r="N20" s="61">
        <v>0</v>
      </c>
      <c r="O20" s="61">
        <v>0</v>
      </c>
      <c r="P20" s="61">
        <v>0</v>
      </c>
      <c r="Q20" s="61">
        <v>0</v>
      </c>
      <c r="R20" s="61">
        <v>0</v>
      </c>
      <c r="S20" s="61">
        <v>0</v>
      </c>
      <c r="T20" s="61">
        <v>0</v>
      </c>
      <c r="U20" s="62">
        <f t="shared" si="4"/>
        <v>0</v>
      </c>
      <c r="V20" s="61">
        <v>0</v>
      </c>
      <c r="W20" s="62">
        <f t="shared" si="3"/>
        <v>0</v>
      </c>
    </row>
    <row r="21" spans="1:23" ht="30.75" customHeight="1" x14ac:dyDescent="0.2">
      <c r="A21" s="307" t="s">
        <v>335</v>
      </c>
      <c r="B21" s="307"/>
      <c r="C21" s="307"/>
      <c r="D21" s="307"/>
      <c r="E21" s="307"/>
      <c r="F21" s="307"/>
      <c r="G21" s="6">
        <v>15</v>
      </c>
      <c r="H21" s="61">
        <v>0</v>
      </c>
      <c r="I21" s="61">
        <v>0</v>
      </c>
      <c r="J21" s="61">
        <v>0</v>
      </c>
      <c r="K21" s="61">
        <v>0</v>
      </c>
      <c r="L21" s="61">
        <v>0</v>
      </c>
      <c r="M21" s="61">
        <v>0</v>
      </c>
      <c r="N21" s="61">
        <v>0</v>
      </c>
      <c r="O21" s="61">
        <v>0</v>
      </c>
      <c r="P21" s="61">
        <v>0</v>
      </c>
      <c r="Q21" s="61">
        <v>0</v>
      </c>
      <c r="R21" s="61">
        <v>0</v>
      </c>
      <c r="S21" s="61">
        <v>0</v>
      </c>
      <c r="T21" s="61">
        <v>0</v>
      </c>
      <c r="U21" s="62">
        <f t="shared" si="4"/>
        <v>0</v>
      </c>
      <c r="V21" s="61">
        <v>0</v>
      </c>
      <c r="W21" s="62">
        <f t="shared" si="3"/>
        <v>0</v>
      </c>
    </row>
    <row r="22" spans="1:23" ht="28.5" customHeight="1" x14ac:dyDescent="0.2">
      <c r="A22" s="307" t="s">
        <v>336</v>
      </c>
      <c r="B22" s="307"/>
      <c r="C22" s="307"/>
      <c r="D22" s="307"/>
      <c r="E22" s="307"/>
      <c r="F22" s="307"/>
      <c r="G22" s="6">
        <v>16</v>
      </c>
      <c r="H22" s="61">
        <v>0</v>
      </c>
      <c r="I22" s="61">
        <v>0</v>
      </c>
      <c r="J22" s="61">
        <v>0</v>
      </c>
      <c r="K22" s="61">
        <v>0</v>
      </c>
      <c r="L22" s="61">
        <v>0</v>
      </c>
      <c r="M22" s="61">
        <v>0</v>
      </c>
      <c r="N22" s="61">
        <v>0</v>
      </c>
      <c r="O22" s="61">
        <v>0</v>
      </c>
      <c r="P22" s="61">
        <v>0</v>
      </c>
      <c r="Q22" s="61">
        <v>0</v>
      </c>
      <c r="R22" s="61">
        <v>0</v>
      </c>
      <c r="S22" s="61">
        <v>0</v>
      </c>
      <c r="T22" s="61">
        <v>0</v>
      </c>
      <c r="U22" s="62">
        <f t="shared" si="4"/>
        <v>0</v>
      </c>
      <c r="V22" s="61">
        <v>0</v>
      </c>
      <c r="W22" s="62">
        <f t="shared" si="3"/>
        <v>0</v>
      </c>
    </row>
    <row r="23" spans="1:23" ht="26.25" customHeight="1" x14ac:dyDescent="0.2">
      <c r="A23" s="307" t="s">
        <v>337</v>
      </c>
      <c r="B23" s="307"/>
      <c r="C23" s="307"/>
      <c r="D23" s="307"/>
      <c r="E23" s="307"/>
      <c r="F23" s="307"/>
      <c r="G23" s="6">
        <v>17</v>
      </c>
      <c r="H23" s="61">
        <v>0</v>
      </c>
      <c r="I23" s="61">
        <v>0</v>
      </c>
      <c r="J23" s="61">
        <v>0</v>
      </c>
      <c r="K23" s="61">
        <v>0</v>
      </c>
      <c r="L23" s="61">
        <v>0</v>
      </c>
      <c r="M23" s="61">
        <v>0</v>
      </c>
      <c r="N23" s="61">
        <v>0</v>
      </c>
      <c r="O23" s="61">
        <v>0</v>
      </c>
      <c r="P23" s="61">
        <v>0</v>
      </c>
      <c r="Q23" s="61">
        <v>0</v>
      </c>
      <c r="R23" s="61">
        <v>0</v>
      </c>
      <c r="S23" s="61">
        <v>0</v>
      </c>
      <c r="T23" s="61">
        <v>0</v>
      </c>
      <c r="U23" s="62">
        <f t="shared" si="4"/>
        <v>0</v>
      </c>
      <c r="V23" s="61">
        <v>0</v>
      </c>
      <c r="W23" s="62">
        <f t="shared" si="3"/>
        <v>0</v>
      </c>
    </row>
    <row r="24" spans="1:23" x14ac:dyDescent="0.2">
      <c r="A24" s="307" t="s">
        <v>338</v>
      </c>
      <c r="B24" s="307"/>
      <c r="C24" s="307"/>
      <c r="D24" s="307"/>
      <c r="E24" s="307"/>
      <c r="F24" s="307"/>
      <c r="G24" s="6">
        <v>18</v>
      </c>
      <c r="H24" s="61">
        <v>0</v>
      </c>
      <c r="I24" s="61">
        <v>0</v>
      </c>
      <c r="J24" s="61">
        <v>0</v>
      </c>
      <c r="K24" s="61">
        <v>0</v>
      </c>
      <c r="L24" s="61">
        <v>0</v>
      </c>
      <c r="M24" s="61">
        <v>0</v>
      </c>
      <c r="N24" s="61">
        <v>0</v>
      </c>
      <c r="O24" s="61">
        <v>0</v>
      </c>
      <c r="P24" s="61">
        <v>0</v>
      </c>
      <c r="Q24" s="61">
        <v>0</v>
      </c>
      <c r="R24" s="61">
        <v>0</v>
      </c>
      <c r="S24" s="61">
        <v>0</v>
      </c>
      <c r="T24" s="61">
        <v>0</v>
      </c>
      <c r="U24" s="62">
        <f t="shared" si="4"/>
        <v>0</v>
      </c>
      <c r="V24" s="61">
        <v>0</v>
      </c>
      <c r="W24" s="62">
        <f t="shared" si="3"/>
        <v>0</v>
      </c>
    </row>
    <row r="25" spans="1:23" x14ac:dyDescent="0.2">
      <c r="A25" s="307" t="s">
        <v>339</v>
      </c>
      <c r="B25" s="307"/>
      <c r="C25" s="307"/>
      <c r="D25" s="307"/>
      <c r="E25" s="307"/>
      <c r="F25" s="307"/>
      <c r="G25" s="6">
        <v>19</v>
      </c>
      <c r="H25" s="61">
        <v>0</v>
      </c>
      <c r="I25" s="61">
        <v>0</v>
      </c>
      <c r="J25" s="61">
        <v>0</v>
      </c>
      <c r="K25" s="61">
        <v>0</v>
      </c>
      <c r="L25" s="61">
        <v>0</v>
      </c>
      <c r="M25" s="61">
        <v>0</v>
      </c>
      <c r="N25" s="61">
        <v>0</v>
      </c>
      <c r="O25" s="61">
        <v>0</v>
      </c>
      <c r="P25" s="61">
        <v>0</v>
      </c>
      <c r="Q25" s="61">
        <v>0</v>
      </c>
      <c r="R25" s="61">
        <v>0</v>
      </c>
      <c r="S25" s="61">
        <v>0</v>
      </c>
      <c r="T25" s="61">
        <v>0</v>
      </c>
      <c r="U25" s="62">
        <f t="shared" si="4"/>
        <v>0</v>
      </c>
      <c r="V25" s="61">
        <v>0</v>
      </c>
      <c r="W25" s="62">
        <f t="shared" si="3"/>
        <v>0</v>
      </c>
    </row>
    <row r="26" spans="1:23" x14ac:dyDescent="0.2">
      <c r="A26" s="307" t="s">
        <v>340</v>
      </c>
      <c r="B26" s="307"/>
      <c r="C26" s="307"/>
      <c r="D26" s="307"/>
      <c r="E26" s="307"/>
      <c r="F26" s="307"/>
      <c r="G26" s="6">
        <v>20</v>
      </c>
      <c r="H26" s="61">
        <v>0</v>
      </c>
      <c r="I26" s="61">
        <v>-2094310</v>
      </c>
      <c r="J26" s="61">
        <v>0</v>
      </c>
      <c r="K26" s="61">
        <v>0</v>
      </c>
      <c r="L26" s="61">
        <v>0</v>
      </c>
      <c r="M26" s="61">
        <v>0</v>
      </c>
      <c r="N26" s="61">
        <v>0</v>
      </c>
      <c r="O26" s="61">
        <v>0</v>
      </c>
      <c r="P26" s="61">
        <v>0</v>
      </c>
      <c r="Q26" s="61">
        <v>0</v>
      </c>
      <c r="R26" s="61">
        <v>0</v>
      </c>
      <c r="S26" s="61">
        <v>-119570198</v>
      </c>
      <c r="T26" s="61">
        <v>119570198</v>
      </c>
      <c r="U26" s="62">
        <f t="shared" si="4"/>
        <v>-2094310</v>
      </c>
      <c r="V26" s="61">
        <v>0</v>
      </c>
      <c r="W26" s="62">
        <f t="shared" si="3"/>
        <v>-2094310</v>
      </c>
    </row>
    <row r="27" spans="1:23" x14ac:dyDescent="0.2">
      <c r="A27" s="307" t="s">
        <v>341</v>
      </c>
      <c r="B27" s="307"/>
      <c r="C27" s="307"/>
      <c r="D27" s="307"/>
      <c r="E27" s="307"/>
      <c r="F27" s="307"/>
      <c r="G27" s="6">
        <v>21</v>
      </c>
      <c r="H27" s="61">
        <v>0</v>
      </c>
      <c r="I27" s="61">
        <v>0</v>
      </c>
      <c r="J27" s="61">
        <v>0</v>
      </c>
      <c r="K27" s="61">
        <v>0</v>
      </c>
      <c r="L27" s="61">
        <v>0</v>
      </c>
      <c r="M27" s="61">
        <v>0</v>
      </c>
      <c r="N27" s="61">
        <v>0</v>
      </c>
      <c r="O27" s="61">
        <v>0</v>
      </c>
      <c r="P27" s="61">
        <v>0</v>
      </c>
      <c r="Q27" s="61">
        <v>0</v>
      </c>
      <c r="R27" s="61">
        <v>0</v>
      </c>
      <c r="S27" s="61">
        <v>0</v>
      </c>
      <c r="T27" s="61">
        <v>0</v>
      </c>
      <c r="U27" s="62">
        <f t="shared" si="4"/>
        <v>0</v>
      </c>
      <c r="V27" s="61">
        <v>0</v>
      </c>
      <c r="W27" s="62">
        <f t="shared" si="3"/>
        <v>0</v>
      </c>
    </row>
    <row r="28" spans="1:23" x14ac:dyDescent="0.2">
      <c r="A28" s="307" t="s">
        <v>342</v>
      </c>
      <c r="B28" s="307"/>
      <c r="C28" s="307"/>
      <c r="D28" s="307"/>
      <c r="E28" s="307"/>
      <c r="F28" s="307"/>
      <c r="G28" s="6">
        <v>22</v>
      </c>
      <c r="H28" s="61">
        <v>0</v>
      </c>
      <c r="I28" s="61">
        <v>0</v>
      </c>
      <c r="J28" s="61">
        <v>0</v>
      </c>
      <c r="K28" s="61">
        <v>0</v>
      </c>
      <c r="L28" s="61">
        <v>0</v>
      </c>
      <c r="M28" s="61">
        <v>0</v>
      </c>
      <c r="N28" s="61">
        <v>0</v>
      </c>
      <c r="O28" s="61">
        <v>0</v>
      </c>
      <c r="P28" s="61">
        <v>0</v>
      </c>
      <c r="Q28" s="61">
        <v>0</v>
      </c>
      <c r="R28" s="61">
        <v>0</v>
      </c>
      <c r="S28" s="61">
        <v>0</v>
      </c>
      <c r="T28" s="61">
        <v>0</v>
      </c>
      <c r="U28" s="62">
        <f t="shared" si="4"/>
        <v>0</v>
      </c>
      <c r="V28" s="61">
        <v>0</v>
      </c>
      <c r="W28" s="62">
        <f t="shared" si="3"/>
        <v>0</v>
      </c>
    </row>
    <row r="29" spans="1:23" ht="21.75" customHeight="1" x14ac:dyDescent="0.2">
      <c r="A29" s="315" t="s">
        <v>376</v>
      </c>
      <c r="B29" s="315"/>
      <c r="C29" s="315"/>
      <c r="D29" s="315"/>
      <c r="E29" s="315"/>
      <c r="F29" s="315"/>
      <c r="G29" s="8">
        <v>23</v>
      </c>
      <c r="H29" s="64">
        <f>SUM(H10:H28)</f>
        <v>247193050</v>
      </c>
      <c r="I29" s="64">
        <f t="shared" ref="I29:W29" si="5">SUM(I10:I28)</f>
        <v>86141670</v>
      </c>
      <c r="J29" s="64">
        <f t="shared" si="5"/>
        <v>11652410</v>
      </c>
      <c r="K29" s="64">
        <f t="shared" si="5"/>
        <v>8465950</v>
      </c>
      <c r="L29" s="64">
        <f t="shared" si="5"/>
        <v>8465950</v>
      </c>
      <c r="M29" s="64">
        <f t="shared" si="5"/>
        <v>32188407</v>
      </c>
      <c r="N29" s="64">
        <f t="shared" si="5"/>
        <v>30589700</v>
      </c>
      <c r="O29" s="64">
        <f t="shared" si="5"/>
        <v>40706979</v>
      </c>
      <c r="P29" s="64">
        <f t="shared" si="5"/>
        <v>0</v>
      </c>
      <c r="Q29" s="64">
        <f t="shared" si="5"/>
        <v>0</v>
      </c>
      <c r="R29" s="64">
        <f t="shared" si="5"/>
        <v>0</v>
      </c>
      <c r="S29" s="64">
        <f t="shared" si="5"/>
        <v>-369208977</v>
      </c>
      <c r="T29" s="64">
        <f t="shared" si="5"/>
        <v>3250989</v>
      </c>
      <c r="U29" s="64">
        <f t="shared" si="5"/>
        <v>82514228</v>
      </c>
      <c r="V29" s="64">
        <f t="shared" si="5"/>
        <v>0</v>
      </c>
      <c r="W29" s="64">
        <f t="shared" si="5"/>
        <v>82514228</v>
      </c>
    </row>
    <row r="30" spans="1:23" x14ac:dyDescent="0.2">
      <c r="A30" s="309" t="s">
        <v>343</v>
      </c>
      <c r="B30" s="310"/>
      <c r="C30" s="310"/>
      <c r="D30" s="310"/>
      <c r="E30" s="310"/>
      <c r="F30" s="310"/>
      <c r="G30" s="310"/>
      <c r="H30" s="310"/>
      <c r="I30" s="310"/>
      <c r="J30" s="310"/>
      <c r="K30" s="310"/>
      <c r="L30" s="310"/>
      <c r="M30" s="310"/>
      <c r="N30" s="310"/>
      <c r="O30" s="310"/>
      <c r="P30" s="310"/>
      <c r="Q30" s="310"/>
      <c r="R30" s="310"/>
      <c r="S30" s="310"/>
      <c r="T30" s="310"/>
      <c r="U30" s="310"/>
      <c r="V30" s="310"/>
      <c r="W30" s="310"/>
    </row>
    <row r="31" spans="1:23" ht="36.75" customHeight="1" x14ac:dyDescent="0.2">
      <c r="A31" s="311" t="s">
        <v>344</v>
      </c>
      <c r="B31" s="311"/>
      <c r="C31" s="311"/>
      <c r="D31" s="311"/>
      <c r="E31" s="311"/>
      <c r="F31" s="311"/>
      <c r="G31" s="7">
        <v>24</v>
      </c>
      <c r="H31" s="62">
        <f>SUM(H12:H20)</f>
        <v>0</v>
      </c>
      <c r="I31" s="62">
        <f t="shared" ref="I31:W31" si="6">SUM(I12:I20)</f>
        <v>0</v>
      </c>
      <c r="J31" s="62">
        <f t="shared" si="6"/>
        <v>0</v>
      </c>
      <c r="K31" s="62">
        <f t="shared" si="6"/>
        <v>0</v>
      </c>
      <c r="L31" s="62">
        <f t="shared" si="6"/>
        <v>0</v>
      </c>
      <c r="M31" s="62">
        <f t="shared" si="6"/>
        <v>0</v>
      </c>
      <c r="N31" s="62">
        <f t="shared" si="6"/>
        <v>-1661448</v>
      </c>
      <c r="O31" s="62">
        <f t="shared" si="6"/>
        <v>0</v>
      </c>
      <c r="P31" s="62">
        <f t="shared" si="6"/>
        <v>0</v>
      </c>
      <c r="Q31" s="62">
        <f t="shared" si="6"/>
        <v>0</v>
      </c>
      <c r="R31" s="62">
        <f t="shared" si="6"/>
        <v>0</v>
      </c>
      <c r="S31" s="62">
        <f t="shared" si="6"/>
        <v>0</v>
      </c>
      <c r="T31" s="62">
        <f t="shared" si="6"/>
        <v>0</v>
      </c>
      <c r="U31" s="62">
        <f t="shared" si="6"/>
        <v>-1661448</v>
      </c>
      <c r="V31" s="62">
        <f t="shared" si="6"/>
        <v>693731</v>
      </c>
      <c r="W31" s="62">
        <f t="shared" si="6"/>
        <v>-967717</v>
      </c>
    </row>
    <row r="32" spans="1:23" ht="31.5" customHeight="1" x14ac:dyDescent="0.2">
      <c r="A32" s="311" t="s">
        <v>345</v>
      </c>
      <c r="B32" s="311"/>
      <c r="C32" s="311"/>
      <c r="D32" s="311"/>
      <c r="E32" s="311"/>
      <c r="F32" s="311"/>
      <c r="G32" s="7">
        <v>25</v>
      </c>
      <c r="H32" s="62">
        <f>H11+H31</f>
        <v>0</v>
      </c>
      <c r="I32" s="62">
        <f t="shared" ref="I32:W32" si="7">I11+I31</f>
        <v>0</v>
      </c>
      <c r="J32" s="62">
        <f t="shared" si="7"/>
        <v>0</v>
      </c>
      <c r="K32" s="62">
        <f t="shared" si="7"/>
        <v>0</v>
      </c>
      <c r="L32" s="62">
        <f t="shared" si="7"/>
        <v>0</v>
      </c>
      <c r="M32" s="62">
        <f t="shared" si="7"/>
        <v>0</v>
      </c>
      <c r="N32" s="62">
        <f t="shared" si="7"/>
        <v>-1661448</v>
      </c>
      <c r="O32" s="62">
        <f t="shared" si="7"/>
        <v>0</v>
      </c>
      <c r="P32" s="62">
        <f t="shared" si="7"/>
        <v>0</v>
      </c>
      <c r="Q32" s="62">
        <f t="shared" si="7"/>
        <v>0</v>
      </c>
      <c r="R32" s="62">
        <f t="shared" si="7"/>
        <v>0</v>
      </c>
      <c r="S32" s="62">
        <f t="shared" si="7"/>
        <v>0</v>
      </c>
      <c r="T32" s="62">
        <f t="shared" si="7"/>
        <v>3250989</v>
      </c>
      <c r="U32" s="62">
        <f t="shared" si="7"/>
        <v>1589541</v>
      </c>
      <c r="V32" s="62">
        <f t="shared" si="7"/>
        <v>693731</v>
      </c>
      <c r="W32" s="62">
        <f t="shared" si="7"/>
        <v>2283272</v>
      </c>
    </row>
    <row r="33" spans="1:23" ht="30.75" customHeight="1" x14ac:dyDescent="0.2">
      <c r="A33" s="312" t="s">
        <v>346</v>
      </c>
      <c r="B33" s="312"/>
      <c r="C33" s="312"/>
      <c r="D33" s="312"/>
      <c r="E33" s="312"/>
      <c r="F33" s="312"/>
      <c r="G33" s="8">
        <v>26</v>
      </c>
      <c r="H33" s="64">
        <f>SUM(H21:H28)</f>
        <v>0</v>
      </c>
      <c r="I33" s="64">
        <f t="shared" ref="I33:W33" si="8">SUM(I21:I28)</f>
        <v>-2094310</v>
      </c>
      <c r="J33" s="64">
        <f t="shared" si="8"/>
        <v>0</v>
      </c>
      <c r="K33" s="64">
        <f t="shared" si="8"/>
        <v>0</v>
      </c>
      <c r="L33" s="64">
        <f t="shared" si="8"/>
        <v>0</v>
      </c>
      <c r="M33" s="64">
        <f t="shared" si="8"/>
        <v>0</v>
      </c>
      <c r="N33" s="64">
        <f t="shared" si="8"/>
        <v>0</v>
      </c>
      <c r="O33" s="64">
        <f t="shared" si="8"/>
        <v>0</v>
      </c>
      <c r="P33" s="64">
        <f t="shared" si="8"/>
        <v>0</v>
      </c>
      <c r="Q33" s="64">
        <f t="shared" si="8"/>
        <v>0</v>
      </c>
      <c r="R33" s="64">
        <f t="shared" si="8"/>
        <v>0</v>
      </c>
      <c r="S33" s="64">
        <f t="shared" si="8"/>
        <v>-119570198</v>
      </c>
      <c r="T33" s="64">
        <f t="shared" si="8"/>
        <v>119570198</v>
      </c>
      <c r="U33" s="64">
        <f t="shared" si="8"/>
        <v>-2094310</v>
      </c>
      <c r="V33" s="64">
        <f t="shared" si="8"/>
        <v>0</v>
      </c>
      <c r="W33" s="64">
        <f t="shared" si="8"/>
        <v>-2094310</v>
      </c>
    </row>
    <row r="34" spans="1:23" x14ac:dyDescent="0.2">
      <c r="A34" s="309" t="s">
        <v>347</v>
      </c>
      <c r="B34" s="313"/>
      <c r="C34" s="313"/>
      <c r="D34" s="313"/>
      <c r="E34" s="313"/>
      <c r="F34" s="313"/>
      <c r="G34" s="313"/>
      <c r="H34" s="313"/>
      <c r="I34" s="313"/>
      <c r="J34" s="313"/>
      <c r="K34" s="313"/>
      <c r="L34" s="313"/>
      <c r="M34" s="313"/>
      <c r="N34" s="313"/>
      <c r="O34" s="313"/>
      <c r="P34" s="313"/>
      <c r="Q34" s="313"/>
      <c r="R34" s="313"/>
      <c r="S34" s="313"/>
      <c r="T34" s="313"/>
      <c r="U34" s="313"/>
      <c r="V34" s="313"/>
      <c r="W34" s="313"/>
    </row>
    <row r="35" spans="1:23" x14ac:dyDescent="0.2">
      <c r="A35" s="314" t="s">
        <v>377</v>
      </c>
      <c r="B35" s="314"/>
      <c r="C35" s="314"/>
      <c r="D35" s="314"/>
      <c r="E35" s="314"/>
      <c r="F35" s="314"/>
      <c r="G35" s="6">
        <v>27</v>
      </c>
      <c r="H35" s="61">
        <v>247193050</v>
      </c>
      <c r="I35" s="61">
        <v>86141670</v>
      </c>
      <c r="J35" s="61">
        <v>11652410</v>
      </c>
      <c r="K35" s="61">
        <v>8465950</v>
      </c>
      <c r="L35" s="61">
        <v>8465950</v>
      </c>
      <c r="M35" s="61">
        <v>32188407</v>
      </c>
      <c r="N35" s="61">
        <v>30589700</v>
      </c>
      <c r="O35" s="61">
        <v>40706979</v>
      </c>
      <c r="P35" s="61">
        <v>0</v>
      </c>
      <c r="Q35" s="61">
        <v>0</v>
      </c>
      <c r="R35" s="61">
        <v>0</v>
      </c>
      <c r="S35" s="61">
        <v>-369208977</v>
      </c>
      <c r="T35" s="61">
        <f>T29</f>
        <v>3250989</v>
      </c>
      <c r="U35" s="65">
        <f t="shared" ref="U35:U37" si="9">H35+I35+J35+K35-L35+M35+N35+O35+P35+Q35+R35+S35+T35</f>
        <v>82514228</v>
      </c>
      <c r="V35" s="61">
        <v>0</v>
      </c>
      <c r="W35" s="65">
        <f t="shared" ref="W35:W37" si="10">U35+V35</f>
        <v>82514228</v>
      </c>
    </row>
    <row r="36" spans="1:23" x14ac:dyDescent="0.2">
      <c r="A36" s="307" t="s">
        <v>323</v>
      </c>
      <c r="B36" s="307"/>
      <c r="C36" s="307"/>
      <c r="D36" s="307"/>
      <c r="E36" s="307"/>
      <c r="F36" s="307"/>
      <c r="G36" s="6">
        <v>28</v>
      </c>
      <c r="H36" s="61">
        <v>0</v>
      </c>
      <c r="I36" s="61">
        <v>0</v>
      </c>
      <c r="J36" s="61">
        <v>0</v>
      </c>
      <c r="K36" s="61">
        <v>0</v>
      </c>
      <c r="L36" s="61">
        <v>0</v>
      </c>
      <c r="M36" s="61">
        <v>0</v>
      </c>
      <c r="N36" s="61">
        <v>0</v>
      </c>
      <c r="O36" s="61">
        <v>0</v>
      </c>
      <c r="P36" s="61">
        <v>0</v>
      </c>
      <c r="Q36" s="61">
        <v>0</v>
      </c>
      <c r="R36" s="61">
        <v>0</v>
      </c>
      <c r="S36" s="61">
        <v>0</v>
      </c>
      <c r="T36" s="61">
        <v>0</v>
      </c>
      <c r="U36" s="65">
        <f t="shared" si="9"/>
        <v>0</v>
      </c>
      <c r="V36" s="61">
        <v>0</v>
      </c>
      <c r="W36" s="65">
        <f t="shared" si="10"/>
        <v>0</v>
      </c>
    </row>
    <row r="37" spans="1:23" x14ac:dyDescent="0.2">
      <c r="A37" s="307" t="s">
        <v>324</v>
      </c>
      <c r="B37" s="307"/>
      <c r="C37" s="307"/>
      <c r="D37" s="307"/>
      <c r="E37" s="307"/>
      <c r="F37" s="307"/>
      <c r="G37" s="6">
        <v>29</v>
      </c>
      <c r="H37" s="61">
        <v>0</v>
      </c>
      <c r="I37" s="61">
        <v>0</v>
      </c>
      <c r="J37" s="61">
        <v>0</v>
      </c>
      <c r="K37" s="61">
        <v>0</v>
      </c>
      <c r="L37" s="61">
        <v>0</v>
      </c>
      <c r="M37" s="61">
        <v>0</v>
      </c>
      <c r="N37" s="61">
        <v>0</v>
      </c>
      <c r="O37" s="61">
        <v>0</v>
      </c>
      <c r="P37" s="61">
        <v>0</v>
      </c>
      <c r="Q37" s="61">
        <v>0</v>
      </c>
      <c r="R37" s="61">
        <v>0</v>
      </c>
      <c r="S37" s="61">
        <v>0</v>
      </c>
      <c r="T37" s="61">
        <v>0</v>
      </c>
      <c r="U37" s="65">
        <f t="shared" si="9"/>
        <v>0</v>
      </c>
      <c r="V37" s="61">
        <v>0</v>
      </c>
      <c r="W37" s="65">
        <f t="shared" si="10"/>
        <v>0</v>
      </c>
    </row>
    <row r="38" spans="1:23" ht="25.5" customHeight="1" x14ac:dyDescent="0.2">
      <c r="A38" s="314" t="s">
        <v>378</v>
      </c>
      <c r="B38" s="314"/>
      <c r="C38" s="314"/>
      <c r="D38" s="314"/>
      <c r="E38" s="314"/>
      <c r="F38" s="314"/>
      <c r="G38" s="6">
        <v>30</v>
      </c>
      <c r="H38" s="65">
        <f>H35+H36+H37</f>
        <v>247193050</v>
      </c>
      <c r="I38" s="65">
        <f t="shared" ref="I38:W38" si="11">I35+I36+I37</f>
        <v>86141670</v>
      </c>
      <c r="J38" s="65">
        <f t="shared" si="11"/>
        <v>11652410</v>
      </c>
      <c r="K38" s="65">
        <f t="shared" si="11"/>
        <v>8465950</v>
      </c>
      <c r="L38" s="65">
        <f t="shared" si="11"/>
        <v>8465950</v>
      </c>
      <c r="M38" s="65">
        <f t="shared" si="11"/>
        <v>32188407</v>
      </c>
      <c r="N38" s="65">
        <f t="shared" si="11"/>
        <v>30589700</v>
      </c>
      <c r="O38" s="65">
        <f t="shared" si="11"/>
        <v>40706979</v>
      </c>
      <c r="P38" s="65">
        <f t="shared" si="11"/>
        <v>0</v>
      </c>
      <c r="Q38" s="65">
        <f t="shared" si="11"/>
        <v>0</v>
      </c>
      <c r="R38" s="65">
        <f t="shared" si="11"/>
        <v>0</v>
      </c>
      <c r="S38" s="65">
        <f t="shared" si="11"/>
        <v>-369208977</v>
      </c>
      <c r="T38" s="65">
        <f t="shared" si="11"/>
        <v>3250989</v>
      </c>
      <c r="U38" s="65">
        <f t="shared" si="11"/>
        <v>82514228</v>
      </c>
      <c r="V38" s="65">
        <f t="shared" si="11"/>
        <v>0</v>
      </c>
      <c r="W38" s="65">
        <f t="shared" si="11"/>
        <v>82514228</v>
      </c>
    </row>
    <row r="39" spans="1:23" x14ac:dyDescent="0.2">
      <c r="A39" s="307" t="s">
        <v>325</v>
      </c>
      <c r="B39" s="307"/>
      <c r="C39" s="307"/>
      <c r="D39" s="307"/>
      <c r="E39" s="307"/>
      <c r="F39" s="307"/>
      <c r="G39" s="6">
        <v>31</v>
      </c>
      <c r="H39" s="63">
        <v>0</v>
      </c>
      <c r="I39" s="63">
        <v>0</v>
      </c>
      <c r="J39" s="63">
        <v>0</v>
      </c>
      <c r="K39" s="63">
        <v>0</v>
      </c>
      <c r="L39" s="63">
        <v>0</v>
      </c>
      <c r="M39" s="63">
        <v>0</v>
      </c>
      <c r="N39" s="63">
        <v>0</v>
      </c>
      <c r="O39" s="63">
        <v>0</v>
      </c>
      <c r="P39" s="63">
        <v>0</v>
      </c>
      <c r="Q39" s="63">
        <v>0</v>
      </c>
      <c r="R39" s="63">
        <v>0</v>
      </c>
      <c r="S39" s="63">
        <v>0</v>
      </c>
      <c r="T39" s="61">
        <v>5852976</v>
      </c>
      <c r="U39" s="65">
        <f t="shared" ref="U39:U56" si="12">H39+I39+J39+K39-L39+M39+N39+O39+P39+Q39+R39+S39+T39</f>
        <v>5852976</v>
      </c>
      <c r="V39" s="61">
        <v>0</v>
      </c>
      <c r="W39" s="65">
        <f t="shared" ref="W39:W56" si="13">U39+V39</f>
        <v>5852976</v>
      </c>
    </row>
    <row r="40" spans="1:23" x14ac:dyDescent="0.2">
      <c r="A40" s="307" t="s">
        <v>326</v>
      </c>
      <c r="B40" s="307"/>
      <c r="C40" s="307"/>
      <c r="D40" s="307"/>
      <c r="E40" s="307"/>
      <c r="F40" s="307"/>
      <c r="G40" s="6">
        <v>32</v>
      </c>
      <c r="H40" s="63">
        <v>0</v>
      </c>
      <c r="I40" s="63">
        <v>0</v>
      </c>
      <c r="J40" s="63">
        <v>0</v>
      </c>
      <c r="K40" s="63">
        <v>0</v>
      </c>
      <c r="L40" s="63">
        <v>0</v>
      </c>
      <c r="M40" s="63">
        <v>0</v>
      </c>
      <c r="N40" s="61">
        <v>157044</v>
      </c>
      <c r="O40" s="63">
        <v>0</v>
      </c>
      <c r="P40" s="63">
        <v>0</v>
      </c>
      <c r="Q40" s="63">
        <v>0</v>
      </c>
      <c r="R40" s="63">
        <v>0</v>
      </c>
      <c r="S40" s="63">
        <v>0</v>
      </c>
      <c r="T40" s="63">
        <v>0</v>
      </c>
      <c r="U40" s="65">
        <f t="shared" si="12"/>
        <v>157044</v>
      </c>
      <c r="V40" s="61">
        <v>0</v>
      </c>
      <c r="W40" s="65">
        <f t="shared" si="13"/>
        <v>157044</v>
      </c>
    </row>
    <row r="41" spans="1:23" ht="27" customHeight="1" x14ac:dyDescent="0.2">
      <c r="A41" s="307" t="s">
        <v>348</v>
      </c>
      <c r="B41" s="307"/>
      <c r="C41" s="307"/>
      <c r="D41" s="307"/>
      <c r="E41" s="307"/>
      <c r="F41" s="307"/>
      <c r="G41" s="6">
        <v>33</v>
      </c>
      <c r="H41" s="63">
        <v>0</v>
      </c>
      <c r="I41" s="63">
        <v>0</v>
      </c>
      <c r="J41" s="63">
        <v>0</v>
      </c>
      <c r="K41" s="63">
        <v>0</v>
      </c>
      <c r="L41" s="63">
        <v>0</v>
      </c>
      <c r="M41" s="63">
        <v>0</v>
      </c>
      <c r="N41" s="63">
        <v>0</v>
      </c>
      <c r="O41" s="61">
        <v>0</v>
      </c>
      <c r="P41" s="63">
        <v>0</v>
      </c>
      <c r="Q41" s="63">
        <v>0</v>
      </c>
      <c r="R41" s="63">
        <v>0</v>
      </c>
      <c r="S41" s="61">
        <v>0</v>
      </c>
      <c r="T41" s="61">
        <v>0</v>
      </c>
      <c r="U41" s="65">
        <f t="shared" si="12"/>
        <v>0</v>
      </c>
      <c r="V41" s="61">
        <v>0</v>
      </c>
      <c r="W41" s="65">
        <f t="shared" si="13"/>
        <v>0</v>
      </c>
    </row>
    <row r="42" spans="1:23" ht="20.25" customHeight="1" x14ac:dyDescent="0.2">
      <c r="A42" s="307" t="s">
        <v>328</v>
      </c>
      <c r="B42" s="307"/>
      <c r="C42" s="307"/>
      <c r="D42" s="307"/>
      <c r="E42" s="307"/>
      <c r="F42" s="307"/>
      <c r="G42" s="6">
        <v>34</v>
      </c>
      <c r="H42" s="63">
        <v>0</v>
      </c>
      <c r="I42" s="63">
        <v>0</v>
      </c>
      <c r="J42" s="63">
        <v>0</v>
      </c>
      <c r="K42" s="63">
        <v>0</v>
      </c>
      <c r="L42" s="63">
        <v>0</v>
      </c>
      <c r="M42" s="63">
        <v>0</v>
      </c>
      <c r="N42" s="63">
        <v>0</v>
      </c>
      <c r="O42" s="63">
        <v>0</v>
      </c>
      <c r="P42" s="61">
        <v>0</v>
      </c>
      <c r="Q42" s="63">
        <v>0</v>
      </c>
      <c r="R42" s="63">
        <v>0</v>
      </c>
      <c r="S42" s="61">
        <v>0</v>
      </c>
      <c r="T42" s="61">
        <v>0</v>
      </c>
      <c r="U42" s="65">
        <f t="shared" si="12"/>
        <v>0</v>
      </c>
      <c r="V42" s="61">
        <v>0</v>
      </c>
      <c r="W42" s="65">
        <f t="shared" si="13"/>
        <v>0</v>
      </c>
    </row>
    <row r="43" spans="1:23" ht="21" customHeight="1" x14ac:dyDescent="0.2">
      <c r="A43" s="307" t="s">
        <v>329</v>
      </c>
      <c r="B43" s="307"/>
      <c r="C43" s="307"/>
      <c r="D43" s="307"/>
      <c r="E43" s="307"/>
      <c r="F43" s="307"/>
      <c r="G43" s="6">
        <v>35</v>
      </c>
      <c r="H43" s="63">
        <v>0</v>
      </c>
      <c r="I43" s="63">
        <v>0</v>
      </c>
      <c r="J43" s="63">
        <v>0</v>
      </c>
      <c r="K43" s="63">
        <v>0</v>
      </c>
      <c r="L43" s="63">
        <v>0</v>
      </c>
      <c r="M43" s="63">
        <v>0</v>
      </c>
      <c r="N43" s="63">
        <v>0</v>
      </c>
      <c r="O43" s="63">
        <v>0</v>
      </c>
      <c r="P43" s="63">
        <v>0</v>
      </c>
      <c r="Q43" s="61">
        <v>0</v>
      </c>
      <c r="R43" s="63">
        <v>0</v>
      </c>
      <c r="S43" s="61">
        <v>0</v>
      </c>
      <c r="T43" s="61">
        <v>0</v>
      </c>
      <c r="U43" s="65">
        <f t="shared" si="12"/>
        <v>0</v>
      </c>
      <c r="V43" s="61">
        <v>0</v>
      </c>
      <c r="W43" s="65">
        <f t="shared" si="13"/>
        <v>0</v>
      </c>
    </row>
    <row r="44" spans="1:23" ht="29.25" customHeight="1" x14ac:dyDescent="0.2">
      <c r="A44" s="307" t="s">
        <v>330</v>
      </c>
      <c r="B44" s="307"/>
      <c r="C44" s="307"/>
      <c r="D44" s="307"/>
      <c r="E44" s="307"/>
      <c r="F44" s="307"/>
      <c r="G44" s="6">
        <v>36</v>
      </c>
      <c r="H44" s="63">
        <v>0</v>
      </c>
      <c r="I44" s="63">
        <v>0</v>
      </c>
      <c r="J44" s="63">
        <v>0</v>
      </c>
      <c r="K44" s="63">
        <v>0</v>
      </c>
      <c r="L44" s="63">
        <v>0</v>
      </c>
      <c r="M44" s="63">
        <v>0</v>
      </c>
      <c r="N44" s="63">
        <v>0</v>
      </c>
      <c r="O44" s="63">
        <v>0</v>
      </c>
      <c r="P44" s="63">
        <v>0</v>
      </c>
      <c r="Q44" s="63">
        <v>0</v>
      </c>
      <c r="R44" s="61">
        <v>0</v>
      </c>
      <c r="S44" s="61">
        <v>0</v>
      </c>
      <c r="T44" s="61">
        <v>0</v>
      </c>
      <c r="U44" s="65">
        <f t="shared" si="12"/>
        <v>0</v>
      </c>
      <c r="V44" s="61">
        <v>0</v>
      </c>
      <c r="W44" s="65">
        <f t="shared" si="13"/>
        <v>0</v>
      </c>
    </row>
    <row r="45" spans="1:23" ht="21" customHeight="1" x14ac:dyDescent="0.2">
      <c r="A45" s="307" t="s">
        <v>349</v>
      </c>
      <c r="B45" s="307"/>
      <c r="C45" s="307"/>
      <c r="D45" s="307"/>
      <c r="E45" s="307"/>
      <c r="F45" s="307"/>
      <c r="G45" s="6">
        <v>37</v>
      </c>
      <c r="H45" s="63">
        <v>0</v>
      </c>
      <c r="I45" s="63">
        <v>0</v>
      </c>
      <c r="J45" s="63">
        <v>0</v>
      </c>
      <c r="K45" s="63">
        <v>0</v>
      </c>
      <c r="L45" s="63">
        <v>0</v>
      </c>
      <c r="M45" s="63">
        <v>0</v>
      </c>
      <c r="N45" s="61">
        <v>0</v>
      </c>
      <c r="O45" s="61">
        <v>0</v>
      </c>
      <c r="P45" s="61">
        <v>0</v>
      </c>
      <c r="Q45" s="61">
        <v>0</v>
      </c>
      <c r="R45" s="61">
        <v>0</v>
      </c>
      <c r="S45" s="61">
        <v>0</v>
      </c>
      <c r="T45" s="61">
        <v>0</v>
      </c>
      <c r="U45" s="65">
        <f t="shared" si="12"/>
        <v>0</v>
      </c>
      <c r="V45" s="61">
        <v>0</v>
      </c>
      <c r="W45" s="65">
        <f t="shared" si="13"/>
        <v>0</v>
      </c>
    </row>
    <row r="46" spans="1:23" x14ac:dyDescent="0.2">
      <c r="A46" s="307" t="s">
        <v>332</v>
      </c>
      <c r="B46" s="307"/>
      <c r="C46" s="307"/>
      <c r="D46" s="307"/>
      <c r="E46" s="307"/>
      <c r="F46" s="307"/>
      <c r="G46" s="6">
        <v>38</v>
      </c>
      <c r="H46" s="63">
        <v>0</v>
      </c>
      <c r="I46" s="63">
        <v>0</v>
      </c>
      <c r="J46" s="63">
        <v>0</v>
      </c>
      <c r="K46" s="63">
        <v>0</v>
      </c>
      <c r="L46" s="63">
        <v>0</v>
      </c>
      <c r="M46" s="63">
        <v>0</v>
      </c>
      <c r="N46" s="61">
        <v>0</v>
      </c>
      <c r="O46" s="61">
        <v>0</v>
      </c>
      <c r="P46" s="61">
        <v>0</v>
      </c>
      <c r="Q46" s="61">
        <v>0</v>
      </c>
      <c r="R46" s="61">
        <v>0</v>
      </c>
      <c r="S46" s="61">
        <v>0</v>
      </c>
      <c r="T46" s="61">
        <v>0</v>
      </c>
      <c r="U46" s="65">
        <f t="shared" si="12"/>
        <v>0</v>
      </c>
      <c r="V46" s="61">
        <v>0</v>
      </c>
      <c r="W46" s="65">
        <f t="shared" si="13"/>
        <v>0</v>
      </c>
    </row>
    <row r="47" spans="1:23" x14ac:dyDescent="0.2">
      <c r="A47" s="307" t="s">
        <v>333</v>
      </c>
      <c r="B47" s="307"/>
      <c r="C47" s="307"/>
      <c r="D47" s="307"/>
      <c r="E47" s="307"/>
      <c r="F47" s="307"/>
      <c r="G47" s="6">
        <v>39</v>
      </c>
      <c r="H47" s="61">
        <v>0</v>
      </c>
      <c r="I47" s="61">
        <v>0</v>
      </c>
      <c r="J47" s="61">
        <v>0</v>
      </c>
      <c r="K47" s="61">
        <v>0</v>
      </c>
      <c r="L47" s="61">
        <v>0</v>
      </c>
      <c r="M47" s="61">
        <v>0</v>
      </c>
      <c r="N47" s="61">
        <v>0</v>
      </c>
      <c r="O47" s="61">
        <v>0</v>
      </c>
      <c r="P47" s="61">
        <v>0</v>
      </c>
      <c r="Q47" s="61">
        <v>0</v>
      </c>
      <c r="R47" s="61">
        <v>0</v>
      </c>
      <c r="S47" s="61">
        <v>0</v>
      </c>
      <c r="T47" s="61">
        <v>0</v>
      </c>
      <c r="U47" s="65">
        <f t="shared" si="12"/>
        <v>0</v>
      </c>
      <c r="V47" s="61">
        <v>0</v>
      </c>
      <c r="W47" s="65">
        <f t="shared" si="13"/>
        <v>0</v>
      </c>
    </row>
    <row r="48" spans="1:23" x14ac:dyDescent="0.2">
      <c r="A48" s="307" t="s">
        <v>334</v>
      </c>
      <c r="B48" s="307"/>
      <c r="C48" s="307"/>
      <c r="D48" s="307"/>
      <c r="E48" s="307"/>
      <c r="F48" s="307"/>
      <c r="G48" s="6">
        <v>40</v>
      </c>
      <c r="H48" s="63">
        <v>0</v>
      </c>
      <c r="I48" s="63">
        <v>0</v>
      </c>
      <c r="J48" s="63">
        <v>0</v>
      </c>
      <c r="K48" s="63">
        <v>0</v>
      </c>
      <c r="L48" s="63">
        <v>0</v>
      </c>
      <c r="M48" s="63">
        <v>0</v>
      </c>
      <c r="N48" s="61">
        <v>0</v>
      </c>
      <c r="O48" s="61">
        <v>0</v>
      </c>
      <c r="P48" s="61">
        <v>0</v>
      </c>
      <c r="Q48" s="61">
        <v>0</v>
      </c>
      <c r="R48" s="61">
        <v>0</v>
      </c>
      <c r="S48" s="61">
        <v>0</v>
      </c>
      <c r="T48" s="61">
        <v>0</v>
      </c>
      <c r="U48" s="65">
        <f t="shared" si="12"/>
        <v>0</v>
      </c>
      <c r="V48" s="61">
        <v>0</v>
      </c>
      <c r="W48" s="65">
        <f t="shared" si="13"/>
        <v>0</v>
      </c>
    </row>
    <row r="49" spans="1:23" ht="24" customHeight="1" x14ac:dyDescent="0.2">
      <c r="A49" s="307" t="s">
        <v>350</v>
      </c>
      <c r="B49" s="307"/>
      <c r="C49" s="307"/>
      <c r="D49" s="307"/>
      <c r="E49" s="307"/>
      <c r="F49" s="307"/>
      <c r="G49" s="6">
        <v>41</v>
      </c>
      <c r="H49" s="61">
        <v>0</v>
      </c>
      <c r="I49" s="61">
        <v>0</v>
      </c>
      <c r="J49" s="61">
        <v>0</v>
      </c>
      <c r="K49" s="61">
        <v>0</v>
      </c>
      <c r="L49" s="61">
        <v>0</v>
      </c>
      <c r="M49" s="61">
        <v>0</v>
      </c>
      <c r="N49" s="61">
        <v>0</v>
      </c>
      <c r="O49" s="61">
        <v>0</v>
      </c>
      <c r="P49" s="61">
        <v>0</v>
      </c>
      <c r="Q49" s="61">
        <v>0</v>
      </c>
      <c r="R49" s="61">
        <v>0</v>
      </c>
      <c r="S49" s="61">
        <v>0</v>
      </c>
      <c r="T49" s="61">
        <v>0</v>
      </c>
      <c r="U49" s="65">
        <f>H49+I49+J49+K49-L49+M49+N49+O49+P49+Q49+R49+S49+T49</f>
        <v>0</v>
      </c>
      <c r="V49" s="61">
        <v>0</v>
      </c>
      <c r="W49" s="65">
        <f t="shared" si="13"/>
        <v>0</v>
      </c>
    </row>
    <row r="50" spans="1:23" ht="26.25" customHeight="1" x14ac:dyDescent="0.2">
      <c r="A50" s="307" t="s">
        <v>336</v>
      </c>
      <c r="B50" s="307"/>
      <c r="C50" s="307"/>
      <c r="D50" s="307"/>
      <c r="E50" s="307"/>
      <c r="F50" s="307"/>
      <c r="G50" s="6">
        <v>42</v>
      </c>
      <c r="H50" s="61">
        <v>0</v>
      </c>
      <c r="I50" s="61">
        <v>0</v>
      </c>
      <c r="J50" s="61">
        <v>0</v>
      </c>
      <c r="K50" s="61">
        <v>0</v>
      </c>
      <c r="L50" s="61">
        <v>0</v>
      </c>
      <c r="M50" s="61">
        <v>0</v>
      </c>
      <c r="N50" s="61">
        <v>0</v>
      </c>
      <c r="O50" s="61">
        <v>0</v>
      </c>
      <c r="P50" s="61">
        <v>0</v>
      </c>
      <c r="Q50" s="61">
        <v>0</v>
      </c>
      <c r="R50" s="61">
        <v>0</v>
      </c>
      <c r="S50" s="61">
        <v>0</v>
      </c>
      <c r="T50" s="61">
        <v>0</v>
      </c>
      <c r="U50" s="65">
        <f t="shared" si="12"/>
        <v>0</v>
      </c>
      <c r="V50" s="61">
        <v>0</v>
      </c>
      <c r="W50" s="65">
        <f t="shared" si="13"/>
        <v>0</v>
      </c>
    </row>
    <row r="51" spans="1:23" ht="22.5" customHeight="1" x14ac:dyDescent="0.2">
      <c r="A51" s="307" t="s">
        <v>351</v>
      </c>
      <c r="B51" s="307"/>
      <c r="C51" s="307"/>
      <c r="D51" s="307"/>
      <c r="E51" s="307"/>
      <c r="F51" s="307"/>
      <c r="G51" s="6">
        <v>43</v>
      </c>
      <c r="H51" s="61">
        <v>0</v>
      </c>
      <c r="I51" s="61">
        <v>0</v>
      </c>
      <c r="J51" s="61">
        <v>0</v>
      </c>
      <c r="K51" s="61">
        <v>0</v>
      </c>
      <c r="L51" s="61">
        <v>0</v>
      </c>
      <c r="M51" s="61">
        <v>0</v>
      </c>
      <c r="N51" s="61">
        <v>0</v>
      </c>
      <c r="O51" s="61">
        <v>0</v>
      </c>
      <c r="P51" s="61">
        <v>0</v>
      </c>
      <c r="Q51" s="61">
        <v>0</v>
      </c>
      <c r="R51" s="61">
        <v>0</v>
      </c>
      <c r="S51" s="61">
        <v>0</v>
      </c>
      <c r="T51" s="61">
        <v>0</v>
      </c>
      <c r="U51" s="65">
        <f t="shared" si="12"/>
        <v>0</v>
      </c>
      <c r="V51" s="61">
        <v>0</v>
      </c>
      <c r="W51" s="65">
        <f t="shared" si="13"/>
        <v>0</v>
      </c>
    </row>
    <row r="52" spans="1:23" x14ac:dyDescent="0.2">
      <c r="A52" s="307" t="s">
        <v>338</v>
      </c>
      <c r="B52" s="307"/>
      <c r="C52" s="307"/>
      <c r="D52" s="307"/>
      <c r="E52" s="307"/>
      <c r="F52" s="307"/>
      <c r="G52" s="6">
        <v>44</v>
      </c>
      <c r="H52" s="61">
        <v>0</v>
      </c>
      <c r="I52" s="61">
        <v>0</v>
      </c>
      <c r="J52" s="61">
        <v>0</v>
      </c>
      <c r="K52" s="61">
        <v>0</v>
      </c>
      <c r="L52" s="61">
        <v>0</v>
      </c>
      <c r="M52" s="61">
        <v>0</v>
      </c>
      <c r="N52" s="61">
        <v>0</v>
      </c>
      <c r="O52" s="61">
        <v>0</v>
      </c>
      <c r="P52" s="61">
        <v>0</v>
      </c>
      <c r="Q52" s="61">
        <v>0</v>
      </c>
      <c r="R52" s="61">
        <v>0</v>
      </c>
      <c r="S52" s="61">
        <v>0</v>
      </c>
      <c r="T52" s="61">
        <v>0</v>
      </c>
      <c r="U52" s="65">
        <f t="shared" si="12"/>
        <v>0</v>
      </c>
      <c r="V52" s="61">
        <v>0</v>
      </c>
      <c r="W52" s="65">
        <f t="shared" si="13"/>
        <v>0</v>
      </c>
    </row>
    <row r="53" spans="1:23" x14ac:dyDescent="0.2">
      <c r="A53" s="307" t="s">
        <v>339</v>
      </c>
      <c r="B53" s="307"/>
      <c r="C53" s="307"/>
      <c r="D53" s="307"/>
      <c r="E53" s="307"/>
      <c r="F53" s="307"/>
      <c r="G53" s="6">
        <v>45</v>
      </c>
      <c r="H53" s="61">
        <v>0</v>
      </c>
      <c r="I53" s="61">
        <v>0</v>
      </c>
      <c r="J53" s="61">
        <v>0</v>
      </c>
      <c r="K53" s="61">
        <v>0</v>
      </c>
      <c r="L53" s="61">
        <v>0</v>
      </c>
      <c r="M53" s="61">
        <v>0</v>
      </c>
      <c r="N53" s="61">
        <v>0</v>
      </c>
      <c r="O53" s="61">
        <v>0</v>
      </c>
      <c r="P53" s="61">
        <v>0</v>
      </c>
      <c r="Q53" s="61">
        <v>0</v>
      </c>
      <c r="R53" s="61">
        <v>0</v>
      </c>
      <c r="S53" s="61">
        <v>0</v>
      </c>
      <c r="T53" s="61">
        <v>0</v>
      </c>
      <c r="U53" s="65">
        <f t="shared" si="12"/>
        <v>0</v>
      </c>
      <c r="V53" s="61">
        <v>0</v>
      </c>
      <c r="W53" s="65">
        <f t="shared" si="13"/>
        <v>0</v>
      </c>
    </row>
    <row r="54" spans="1:23" x14ac:dyDescent="0.2">
      <c r="A54" s="307" t="s">
        <v>340</v>
      </c>
      <c r="B54" s="307"/>
      <c r="C54" s="307"/>
      <c r="D54" s="307"/>
      <c r="E54" s="307"/>
      <c r="F54" s="307"/>
      <c r="G54" s="6">
        <v>46</v>
      </c>
      <c r="H54" s="61">
        <v>0</v>
      </c>
      <c r="I54" s="61">
        <v>0</v>
      </c>
      <c r="J54" s="61">
        <v>0</v>
      </c>
      <c r="K54" s="61">
        <v>0</v>
      </c>
      <c r="L54" s="61">
        <v>0</v>
      </c>
      <c r="M54" s="61">
        <v>0</v>
      </c>
      <c r="N54" s="61">
        <v>0</v>
      </c>
      <c r="O54" s="61">
        <v>0</v>
      </c>
      <c r="P54" s="61">
        <v>0</v>
      </c>
      <c r="Q54" s="61">
        <v>0</v>
      </c>
      <c r="R54" s="61">
        <v>0</v>
      </c>
      <c r="S54" s="61">
        <v>3250989</v>
      </c>
      <c r="T54" s="61">
        <v>-3250989</v>
      </c>
      <c r="U54" s="65">
        <f t="shared" si="12"/>
        <v>0</v>
      </c>
      <c r="V54" s="61">
        <v>0</v>
      </c>
      <c r="W54" s="65">
        <f t="shared" si="13"/>
        <v>0</v>
      </c>
    </row>
    <row r="55" spans="1:23" x14ac:dyDescent="0.2">
      <c r="A55" s="307" t="s">
        <v>341</v>
      </c>
      <c r="B55" s="307"/>
      <c r="C55" s="307"/>
      <c r="D55" s="307"/>
      <c r="E55" s="307"/>
      <c r="F55" s="307"/>
      <c r="G55" s="6">
        <v>47</v>
      </c>
      <c r="H55" s="61">
        <v>0</v>
      </c>
      <c r="I55" s="61">
        <v>0</v>
      </c>
      <c r="J55" s="61">
        <v>0</v>
      </c>
      <c r="K55" s="61">
        <v>0</v>
      </c>
      <c r="L55" s="61">
        <v>0</v>
      </c>
      <c r="M55" s="61">
        <v>0</v>
      </c>
      <c r="N55" s="61">
        <v>0</v>
      </c>
      <c r="O55" s="61">
        <v>0</v>
      </c>
      <c r="P55" s="61">
        <v>0</v>
      </c>
      <c r="Q55" s="61">
        <v>0</v>
      </c>
      <c r="R55" s="61">
        <v>0</v>
      </c>
      <c r="S55" s="61">
        <v>0</v>
      </c>
      <c r="T55" s="61">
        <v>0</v>
      </c>
      <c r="U55" s="65">
        <f t="shared" si="12"/>
        <v>0</v>
      </c>
      <c r="V55" s="61">
        <v>0</v>
      </c>
      <c r="W55" s="65">
        <f t="shared" si="13"/>
        <v>0</v>
      </c>
    </row>
    <row r="56" spans="1:23" x14ac:dyDescent="0.2">
      <c r="A56" s="307" t="s">
        <v>342</v>
      </c>
      <c r="B56" s="307"/>
      <c r="C56" s="307"/>
      <c r="D56" s="307"/>
      <c r="E56" s="307"/>
      <c r="F56" s="307"/>
      <c r="G56" s="6">
        <v>48</v>
      </c>
      <c r="H56" s="61">
        <v>0</v>
      </c>
      <c r="I56" s="61">
        <v>0</v>
      </c>
      <c r="J56" s="61">
        <v>0</v>
      </c>
      <c r="K56" s="61">
        <v>0</v>
      </c>
      <c r="L56" s="61">
        <v>0</v>
      </c>
      <c r="M56" s="61">
        <v>0</v>
      </c>
      <c r="N56" s="61">
        <v>0</v>
      </c>
      <c r="O56" s="61">
        <v>0</v>
      </c>
      <c r="P56" s="61">
        <v>0</v>
      </c>
      <c r="Q56" s="61">
        <v>0</v>
      </c>
      <c r="R56" s="61">
        <v>0</v>
      </c>
      <c r="S56" s="61">
        <v>0</v>
      </c>
      <c r="T56" s="61">
        <v>0</v>
      </c>
      <c r="U56" s="65">
        <f t="shared" si="12"/>
        <v>0</v>
      </c>
      <c r="V56" s="61">
        <v>0</v>
      </c>
      <c r="W56" s="65">
        <f t="shared" si="13"/>
        <v>0</v>
      </c>
    </row>
    <row r="57" spans="1:23" ht="25.5" customHeight="1" x14ac:dyDescent="0.2">
      <c r="A57" s="308" t="s">
        <v>379</v>
      </c>
      <c r="B57" s="308"/>
      <c r="C57" s="308"/>
      <c r="D57" s="308"/>
      <c r="E57" s="308"/>
      <c r="F57" s="308"/>
      <c r="G57" s="9">
        <v>49</v>
      </c>
      <c r="H57" s="66">
        <f>SUM(H38:H56)</f>
        <v>247193050</v>
      </c>
      <c r="I57" s="66">
        <f t="shared" ref="I57:W57" si="14">SUM(I38:I56)</f>
        <v>86141670</v>
      </c>
      <c r="J57" s="66">
        <f t="shared" si="14"/>
        <v>11652410</v>
      </c>
      <c r="K57" s="66">
        <f t="shared" si="14"/>
        <v>8465950</v>
      </c>
      <c r="L57" s="66">
        <f t="shared" si="14"/>
        <v>8465950</v>
      </c>
      <c r="M57" s="66">
        <f t="shared" si="14"/>
        <v>32188407</v>
      </c>
      <c r="N57" s="66">
        <f t="shared" si="14"/>
        <v>30746744</v>
      </c>
      <c r="O57" s="66">
        <f t="shared" si="14"/>
        <v>40706979</v>
      </c>
      <c r="P57" s="66">
        <f t="shared" si="14"/>
        <v>0</v>
      </c>
      <c r="Q57" s="66">
        <f t="shared" si="14"/>
        <v>0</v>
      </c>
      <c r="R57" s="66">
        <f t="shared" si="14"/>
        <v>0</v>
      </c>
      <c r="S57" s="66">
        <f t="shared" si="14"/>
        <v>-365957988</v>
      </c>
      <c r="T57" s="66">
        <f t="shared" si="14"/>
        <v>5852976</v>
      </c>
      <c r="U57" s="66">
        <f t="shared" si="14"/>
        <v>88524248</v>
      </c>
      <c r="V57" s="66">
        <f t="shared" si="14"/>
        <v>0</v>
      </c>
      <c r="W57" s="66">
        <f t="shared" si="14"/>
        <v>88524248</v>
      </c>
    </row>
    <row r="58" spans="1:23" x14ac:dyDescent="0.2">
      <c r="A58" s="309" t="s">
        <v>343</v>
      </c>
      <c r="B58" s="310"/>
      <c r="C58" s="310"/>
      <c r="D58" s="310"/>
      <c r="E58" s="310"/>
      <c r="F58" s="310"/>
      <c r="G58" s="310"/>
      <c r="H58" s="310"/>
      <c r="I58" s="310"/>
      <c r="J58" s="310"/>
      <c r="K58" s="310"/>
      <c r="L58" s="310"/>
      <c r="M58" s="310"/>
      <c r="N58" s="310"/>
      <c r="O58" s="310"/>
      <c r="P58" s="310"/>
      <c r="Q58" s="310"/>
      <c r="R58" s="310"/>
      <c r="S58" s="310"/>
      <c r="T58" s="310"/>
      <c r="U58" s="310"/>
      <c r="V58" s="310"/>
      <c r="W58" s="310"/>
    </row>
    <row r="59" spans="1:23" ht="31.5" customHeight="1" x14ac:dyDescent="0.2">
      <c r="A59" s="305" t="s">
        <v>352</v>
      </c>
      <c r="B59" s="305"/>
      <c r="C59" s="305"/>
      <c r="D59" s="305"/>
      <c r="E59" s="305"/>
      <c r="F59" s="305"/>
      <c r="G59" s="6">
        <v>50</v>
      </c>
      <c r="H59" s="65">
        <f>SUM(H40:H48)</f>
        <v>0</v>
      </c>
      <c r="I59" s="65">
        <f t="shared" ref="I59:W59" si="15">SUM(I40:I48)</f>
        <v>0</v>
      </c>
      <c r="J59" s="65">
        <f t="shared" si="15"/>
        <v>0</v>
      </c>
      <c r="K59" s="65">
        <f t="shared" si="15"/>
        <v>0</v>
      </c>
      <c r="L59" s="65">
        <f t="shared" si="15"/>
        <v>0</v>
      </c>
      <c r="M59" s="65">
        <f t="shared" si="15"/>
        <v>0</v>
      </c>
      <c r="N59" s="65">
        <f t="shared" si="15"/>
        <v>157044</v>
      </c>
      <c r="O59" s="65">
        <f t="shared" si="15"/>
        <v>0</v>
      </c>
      <c r="P59" s="65">
        <f t="shared" si="15"/>
        <v>0</v>
      </c>
      <c r="Q59" s="65">
        <f t="shared" si="15"/>
        <v>0</v>
      </c>
      <c r="R59" s="65">
        <f t="shared" si="15"/>
        <v>0</v>
      </c>
      <c r="S59" s="65">
        <f t="shared" si="15"/>
        <v>0</v>
      </c>
      <c r="T59" s="65">
        <f t="shared" si="15"/>
        <v>0</v>
      </c>
      <c r="U59" s="65">
        <f t="shared" si="15"/>
        <v>157044</v>
      </c>
      <c r="V59" s="65">
        <f t="shared" si="15"/>
        <v>0</v>
      </c>
      <c r="W59" s="65">
        <f t="shared" si="15"/>
        <v>157044</v>
      </c>
    </row>
    <row r="60" spans="1:23" ht="27.75" customHeight="1" x14ac:dyDescent="0.2">
      <c r="A60" s="305" t="s">
        <v>353</v>
      </c>
      <c r="B60" s="305"/>
      <c r="C60" s="305"/>
      <c r="D60" s="305"/>
      <c r="E60" s="305"/>
      <c r="F60" s="305"/>
      <c r="G60" s="6">
        <v>51</v>
      </c>
      <c r="H60" s="65">
        <f>H39+H59</f>
        <v>0</v>
      </c>
      <c r="I60" s="65">
        <f t="shared" ref="I60:W60" si="16">I39+I59</f>
        <v>0</v>
      </c>
      <c r="J60" s="65">
        <f t="shared" si="16"/>
        <v>0</v>
      </c>
      <c r="K60" s="65">
        <f t="shared" si="16"/>
        <v>0</v>
      </c>
      <c r="L60" s="65">
        <f t="shared" si="16"/>
        <v>0</v>
      </c>
      <c r="M60" s="65">
        <f t="shared" si="16"/>
        <v>0</v>
      </c>
      <c r="N60" s="65">
        <f t="shared" si="16"/>
        <v>157044</v>
      </c>
      <c r="O60" s="65">
        <f t="shared" si="16"/>
        <v>0</v>
      </c>
      <c r="P60" s="65">
        <f t="shared" si="16"/>
        <v>0</v>
      </c>
      <c r="Q60" s="65">
        <f t="shared" si="16"/>
        <v>0</v>
      </c>
      <c r="R60" s="65">
        <f t="shared" si="16"/>
        <v>0</v>
      </c>
      <c r="S60" s="65">
        <f t="shared" si="16"/>
        <v>0</v>
      </c>
      <c r="T60" s="65">
        <f t="shared" si="16"/>
        <v>5852976</v>
      </c>
      <c r="U60" s="65">
        <f t="shared" si="16"/>
        <v>6010020</v>
      </c>
      <c r="V60" s="65">
        <f t="shared" si="16"/>
        <v>0</v>
      </c>
      <c r="W60" s="65">
        <f t="shared" si="16"/>
        <v>6010020</v>
      </c>
    </row>
    <row r="61" spans="1:23" ht="29.25" customHeight="1" x14ac:dyDescent="0.2">
      <c r="A61" s="306" t="s">
        <v>354</v>
      </c>
      <c r="B61" s="306"/>
      <c r="C61" s="306"/>
      <c r="D61" s="306"/>
      <c r="E61" s="306"/>
      <c r="F61" s="306"/>
      <c r="G61" s="9">
        <v>52</v>
      </c>
      <c r="H61" s="66">
        <f>SUM(H49:H56)</f>
        <v>0</v>
      </c>
      <c r="I61" s="66">
        <f t="shared" ref="I61:W61" si="17">SUM(I49:I56)</f>
        <v>0</v>
      </c>
      <c r="J61" s="66">
        <f t="shared" si="17"/>
        <v>0</v>
      </c>
      <c r="K61" s="66">
        <f t="shared" si="17"/>
        <v>0</v>
      </c>
      <c r="L61" s="66">
        <f t="shared" si="17"/>
        <v>0</v>
      </c>
      <c r="M61" s="66">
        <f t="shared" si="17"/>
        <v>0</v>
      </c>
      <c r="N61" s="66">
        <f t="shared" si="17"/>
        <v>0</v>
      </c>
      <c r="O61" s="66">
        <f t="shared" si="17"/>
        <v>0</v>
      </c>
      <c r="P61" s="66">
        <f t="shared" si="17"/>
        <v>0</v>
      </c>
      <c r="Q61" s="66">
        <f t="shared" si="17"/>
        <v>0</v>
      </c>
      <c r="R61" s="66">
        <f t="shared" si="17"/>
        <v>0</v>
      </c>
      <c r="S61" s="66">
        <f t="shared" si="17"/>
        <v>3250989</v>
      </c>
      <c r="T61" s="66">
        <f t="shared" si="17"/>
        <v>-3250989</v>
      </c>
      <c r="U61" s="66">
        <f t="shared" si="17"/>
        <v>0</v>
      </c>
      <c r="V61" s="66">
        <f t="shared" si="17"/>
        <v>0</v>
      </c>
      <c r="W61" s="66">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7"/>
  <sheetViews>
    <sheetView workbookViewId="0">
      <selection sqref="A1:I47"/>
    </sheetView>
  </sheetViews>
  <sheetFormatPr defaultRowHeight="12.75" x14ac:dyDescent="0.2"/>
  <sheetData>
    <row r="1" spans="1:9" x14ac:dyDescent="0.2">
      <c r="A1" s="335" t="s">
        <v>483</v>
      </c>
      <c r="B1" s="336"/>
      <c r="C1" s="336"/>
      <c r="D1" s="336"/>
      <c r="E1" s="336"/>
      <c r="F1" s="336"/>
      <c r="G1" s="336"/>
      <c r="H1" s="336"/>
      <c r="I1" s="336"/>
    </row>
    <row r="2" spans="1:9" x14ac:dyDescent="0.2">
      <c r="A2" s="336"/>
      <c r="B2" s="336"/>
      <c r="C2" s="336"/>
      <c r="D2" s="336"/>
      <c r="E2" s="336"/>
      <c r="F2" s="336"/>
      <c r="G2" s="336"/>
      <c r="H2" s="336"/>
      <c r="I2" s="336"/>
    </row>
    <row r="3" spans="1:9" x14ac:dyDescent="0.2">
      <c r="A3" s="336"/>
      <c r="B3" s="336"/>
      <c r="C3" s="336"/>
      <c r="D3" s="336"/>
      <c r="E3" s="336"/>
      <c r="F3" s="336"/>
      <c r="G3" s="336"/>
      <c r="H3" s="336"/>
      <c r="I3" s="336"/>
    </row>
    <row r="4" spans="1:9" x14ac:dyDescent="0.2">
      <c r="A4" s="336"/>
      <c r="B4" s="336"/>
      <c r="C4" s="336"/>
      <c r="D4" s="336"/>
      <c r="E4" s="336"/>
      <c r="F4" s="336"/>
      <c r="G4" s="336"/>
      <c r="H4" s="336"/>
      <c r="I4" s="336"/>
    </row>
    <row r="5" spans="1:9" x14ac:dyDescent="0.2">
      <c r="A5" s="336"/>
      <c r="B5" s="336"/>
      <c r="C5" s="336"/>
      <c r="D5" s="336"/>
      <c r="E5" s="336"/>
      <c r="F5" s="336"/>
      <c r="G5" s="336"/>
      <c r="H5" s="336"/>
      <c r="I5" s="336"/>
    </row>
    <row r="6" spans="1:9" x14ac:dyDescent="0.2">
      <c r="A6" s="336"/>
      <c r="B6" s="336"/>
      <c r="C6" s="336"/>
      <c r="D6" s="336"/>
      <c r="E6" s="336"/>
      <c r="F6" s="336"/>
      <c r="G6" s="336"/>
      <c r="H6" s="336"/>
      <c r="I6" s="336"/>
    </row>
    <row r="7" spans="1:9" x14ac:dyDescent="0.2">
      <c r="A7" s="336"/>
      <c r="B7" s="336"/>
      <c r="C7" s="336"/>
      <c r="D7" s="336"/>
      <c r="E7" s="336"/>
      <c r="F7" s="336"/>
      <c r="G7" s="336"/>
      <c r="H7" s="336"/>
      <c r="I7" s="336"/>
    </row>
    <row r="8" spans="1:9" x14ac:dyDescent="0.2">
      <c r="A8" s="336"/>
      <c r="B8" s="336"/>
      <c r="C8" s="336"/>
      <c r="D8" s="336"/>
      <c r="E8" s="336"/>
      <c r="F8" s="336"/>
      <c r="G8" s="336"/>
      <c r="H8" s="336"/>
      <c r="I8" s="336"/>
    </row>
    <row r="9" spans="1:9" x14ac:dyDescent="0.2">
      <c r="A9" s="336"/>
      <c r="B9" s="336"/>
      <c r="C9" s="336"/>
      <c r="D9" s="336"/>
      <c r="E9" s="336"/>
      <c r="F9" s="336"/>
      <c r="G9" s="336"/>
      <c r="H9" s="336"/>
      <c r="I9" s="336"/>
    </row>
    <row r="10" spans="1:9" x14ac:dyDescent="0.2">
      <c r="A10" s="336"/>
      <c r="B10" s="336"/>
      <c r="C10" s="336"/>
      <c r="D10" s="336"/>
      <c r="E10" s="336"/>
      <c r="F10" s="336"/>
      <c r="G10" s="336"/>
      <c r="H10" s="336"/>
      <c r="I10" s="336"/>
    </row>
    <row r="11" spans="1:9" x14ac:dyDescent="0.2">
      <c r="A11" s="336"/>
      <c r="B11" s="336"/>
      <c r="C11" s="336"/>
      <c r="D11" s="336"/>
      <c r="E11" s="336"/>
      <c r="F11" s="336"/>
      <c r="G11" s="336"/>
      <c r="H11" s="336"/>
      <c r="I11" s="336"/>
    </row>
    <row r="12" spans="1:9" x14ac:dyDescent="0.2">
      <c r="A12" s="336"/>
      <c r="B12" s="336"/>
      <c r="C12" s="336"/>
      <c r="D12" s="336"/>
      <c r="E12" s="336"/>
      <c r="F12" s="336"/>
      <c r="G12" s="336"/>
      <c r="H12" s="336"/>
      <c r="I12" s="336"/>
    </row>
    <row r="13" spans="1:9" x14ac:dyDescent="0.2">
      <c r="A13" s="336"/>
      <c r="B13" s="336"/>
      <c r="C13" s="336"/>
      <c r="D13" s="336"/>
      <c r="E13" s="336"/>
      <c r="F13" s="336"/>
      <c r="G13" s="336"/>
      <c r="H13" s="336"/>
      <c r="I13" s="336"/>
    </row>
    <row r="14" spans="1:9" x14ac:dyDescent="0.2">
      <c r="A14" s="336"/>
      <c r="B14" s="336"/>
      <c r="C14" s="336"/>
      <c r="D14" s="336"/>
      <c r="E14" s="336"/>
      <c r="F14" s="336"/>
      <c r="G14" s="336"/>
      <c r="H14" s="336"/>
      <c r="I14" s="336"/>
    </row>
    <row r="15" spans="1:9" x14ac:dyDescent="0.2">
      <c r="A15" s="336"/>
      <c r="B15" s="336"/>
      <c r="C15" s="336"/>
      <c r="D15" s="336"/>
      <c r="E15" s="336"/>
      <c r="F15" s="336"/>
      <c r="G15" s="336"/>
      <c r="H15" s="336"/>
      <c r="I15" s="336"/>
    </row>
    <row r="16" spans="1:9" x14ac:dyDescent="0.2">
      <c r="A16" s="336"/>
      <c r="B16" s="336"/>
      <c r="C16" s="336"/>
      <c r="D16" s="336"/>
      <c r="E16" s="336"/>
      <c r="F16" s="336"/>
      <c r="G16" s="336"/>
      <c r="H16" s="336"/>
      <c r="I16" s="336"/>
    </row>
    <row r="17" spans="1:9" x14ac:dyDescent="0.2">
      <c r="A17" s="336"/>
      <c r="B17" s="336"/>
      <c r="C17" s="336"/>
      <c r="D17" s="336"/>
      <c r="E17" s="336"/>
      <c r="F17" s="336"/>
      <c r="G17" s="336"/>
      <c r="H17" s="336"/>
      <c r="I17" s="336"/>
    </row>
    <row r="18" spans="1:9" x14ac:dyDescent="0.2">
      <c r="A18" s="336"/>
      <c r="B18" s="336"/>
      <c r="C18" s="336"/>
      <c r="D18" s="336"/>
      <c r="E18" s="336"/>
      <c r="F18" s="336"/>
      <c r="G18" s="336"/>
      <c r="H18" s="336"/>
      <c r="I18" s="336"/>
    </row>
    <row r="19" spans="1:9" x14ac:dyDescent="0.2">
      <c r="A19" s="336"/>
      <c r="B19" s="336"/>
      <c r="C19" s="336"/>
      <c r="D19" s="336"/>
      <c r="E19" s="336"/>
      <c r="F19" s="336"/>
      <c r="G19" s="336"/>
      <c r="H19" s="336"/>
      <c r="I19" s="336"/>
    </row>
    <row r="20" spans="1:9" x14ac:dyDescent="0.2">
      <c r="A20" s="336"/>
      <c r="B20" s="336"/>
      <c r="C20" s="336"/>
      <c r="D20" s="336"/>
      <c r="E20" s="336"/>
      <c r="F20" s="336"/>
      <c r="G20" s="336"/>
      <c r="H20" s="336"/>
      <c r="I20" s="336"/>
    </row>
    <row r="21" spans="1:9" x14ac:dyDescent="0.2">
      <c r="A21" s="336"/>
      <c r="B21" s="336"/>
      <c r="C21" s="336"/>
      <c r="D21" s="336"/>
      <c r="E21" s="336"/>
      <c r="F21" s="336"/>
      <c r="G21" s="336"/>
      <c r="H21" s="336"/>
      <c r="I21" s="336"/>
    </row>
    <row r="22" spans="1:9" x14ac:dyDescent="0.2">
      <c r="A22" s="336"/>
      <c r="B22" s="336"/>
      <c r="C22" s="336"/>
      <c r="D22" s="336"/>
      <c r="E22" s="336"/>
      <c r="F22" s="336"/>
      <c r="G22" s="336"/>
      <c r="H22" s="336"/>
      <c r="I22" s="336"/>
    </row>
    <row r="23" spans="1:9" x14ac:dyDescent="0.2">
      <c r="A23" s="336"/>
      <c r="B23" s="336"/>
      <c r="C23" s="336"/>
      <c r="D23" s="336"/>
      <c r="E23" s="336"/>
      <c r="F23" s="336"/>
      <c r="G23" s="336"/>
      <c r="H23" s="336"/>
      <c r="I23" s="336"/>
    </row>
    <row r="24" spans="1:9" x14ac:dyDescent="0.2">
      <c r="A24" s="336"/>
      <c r="B24" s="336"/>
      <c r="C24" s="336"/>
      <c r="D24" s="336"/>
      <c r="E24" s="336"/>
      <c r="F24" s="336"/>
      <c r="G24" s="336"/>
      <c r="H24" s="336"/>
      <c r="I24" s="336"/>
    </row>
    <row r="25" spans="1:9" x14ac:dyDescent="0.2">
      <c r="A25" s="336"/>
      <c r="B25" s="336"/>
      <c r="C25" s="336"/>
      <c r="D25" s="336"/>
      <c r="E25" s="336"/>
      <c r="F25" s="336"/>
      <c r="G25" s="336"/>
      <c r="H25" s="336"/>
      <c r="I25" s="336"/>
    </row>
    <row r="26" spans="1:9" x14ac:dyDescent="0.2">
      <c r="A26" s="336"/>
      <c r="B26" s="336"/>
      <c r="C26" s="336"/>
      <c r="D26" s="336"/>
      <c r="E26" s="336"/>
      <c r="F26" s="336"/>
      <c r="G26" s="336"/>
      <c r="H26" s="336"/>
      <c r="I26" s="336"/>
    </row>
    <row r="27" spans="1:9" x14ac:dyDescent="0.2">
      <c r="A27" s="336"/>
      <c r="B27" s="336"/>
      <c r="C27" s="336"/>
      <c r="D27" s="336"/>
      <c r="E27" s="336"/>
      <c r="F27" s="336"/>
      <c r="G27" s="336"/>
      <c r="H27" s="336"/>
      <c r="I27" s="336"/>
    </row>
    <row r="28" spans="1:9" x14ac:dyDescent="0.2">
      <c r="A28" s="336"/>
      <c r="B28" s="336"/>
      <c r="C28" s="336"/>
      <c r="D28" s="336"/>
      <c r="E28" s="336"/>
      <c r="F28" s="336"/>
      <c r="G28" s="336"/>
      <c r="H28" s="336"/>
      <c r="I28" s="336"/>
    </row>
    <row r="29" spans="1:9" x14ac:dyDescent="0.2">
      <c r="A29" s="336"/>
      <c r="B29" s="336"/>
      <c r="C29" s="336"/>
      <c r="D29" s="336"/>
      <c r="E29" s="336"/>
      <c r="F29" s="336"/>
      <c r="G29" s="336"/>
      <c r="H29" s="336"/>
      <c r="I29" s="336"/>
    </row>
    <row r="30" spans="1:9" x14ac:dyDescent="0.2">
      <c r="A30" s="336"/>
      <c r="B30" s="336"/>
      <c r="C30" s="336"/>
      <c r="D30" s="336"/>
      <c r="E30" s="336"/>
      <c r="F30" s="336"/>
      <c r="G30" s="336"/>
      <c r="H30" s="336"/>
      <c r="I30" s="336"/>
    </row>
    <row r="31" spans="1:9" x14ac:dyDescent="0.2">
      <c r="A31" s="336"/>
      <c r="B31" s="336"/>
      <c r="C31" s="336"/>
      <c r="D31" s="336"/>
      <c r="E31" s="336"/>
      <c r="F31" s="336"/>
      <c r="G31" s="336"/>
      <c r="H31" s="336"/>
      <c r="I31" s="336"/>
    </row>
    <row r="32" spans="1:9" x14ac:dyDescent="0.2">
      <c r="A32" s="336"/>
      <c r="B32" s="336"/>
      <c r="C32" s="336"/>
      <c r="D32" s="336"/>
      <c r="E32" s="336"/>
      <c r="F32" s="336"/>
      <c r="G32" s="336"/>
      <c r="H32" s="336"/>
      <c r="I32" s="336"/>
    </row>
    <row r="33" spans="1:9" x14ac:dyDescent="0.2">
      <c r="A33" s="336"/>
      <c r="B33" s="336"/>
      <c r="C33" s="336"/>
      <c r="D33" s="336"/>
      <c r="E33" s="336"/>
      <c r="F33" s="336"/>
      <c r="G33" s="336"/>
      <c r="H33" s="336"/>
      <c r="I33" s="336"/>
    </row>
    <row r="34" spans="1:9" x14ac:dyDescent="0.2">
      <c r="A34" s="336"/>
      <c r="B34" s="336"/>
      <c r="C34" s="336"/>
      <c r="D34" s="336"/>
      <c r="E34" s="336"/>
      <c r="F34" s="336"/>
      <c r="G34" s="336"/>
      <c r="H34" s="336"/>
      <c r="I34" s="336"/>
    </row>
    <row r="35" spans="1:9" x14ac:dyDescent="0.2">
      <c r="A35" s="336"/>
      <c r="B35" s="336"/>
      <c r="C35" s="336"/>
      <c r="D35" s="336"/>
      <c r="E35" s="336"/>
      <c r="F35" s="336"/>
      <c r="G35" s="336"/>
      <c r="H35" s="336"/>
      <c r="I35" s="336"/>
    </row>
    <row r="36" spans="1:9" x14ac:dyDescent="0.2">
      <c r="A36" s="336"/>
      <c r="B36" s="336"/>
      <c r="C36" s="336"/>
      <c r="D36" s="336"/>
      <c r="E36" s="336"/>
      <c r="F36" s="336"/>
      <c r="G36" s="336"/>
      <c r="H36" s="336"/>
      <c r="I36" s="336"/>
    </row>
    <row r="37" spans="1:9" x14ac:dyDescent="0.2">
      <c r="A37" s="336"/>
      <c r="B37" s="336"/>
      <c r="C37" s="336"/>
      <c r="D37" s="336"/>
      <c r="E37" s="336"/>
      <c r="F37" s="336"/>
      <c r="G37" s="336"/>
      <c r="H37" s="336"/>
      <c r="I37" s="336"/>
    </row>
    <row r="38" spans="1:9" x14ac:dyDescent="0.2">
      <c r="A38" s="336"/>
      <c r="B38" s="336"/>
      <c r="C38" s="336"/>
      <c r="D38" s="336"/>
      <c r="E38" s="336"/>
      <c r="F38" s="336"/>
      <c r="G38" s="336"/>
      <c r="H38" s="336"/>
      <c r="I38" s="336"/>
    </row>
    <row r="39" spans="1:9" x14ac:dyDescent="0.2">
      <c r="A39" s="336"/>
      <c r="B39" s="336"/>
      <c r="C39" s="336"/>
      <c r="D39" s="336"/>
      <c r="E39" s="336"/>
      <c r="F39" s="336"/>
      <c r="G39" s="336"/>
      <c r="H39" s="336"/>
      <c r="I39" s="336"/>
    </row>
    <row r="40" spans="1:9" x14ac:dyDescent="0.2">
      <c r="A40" s="336"/>
      <c r="B40" s="336"/>
      <c r="C40" s="336"/>
      <c r="D40" s="336"/>
      <c r="E40" s="336"/>
      <c r="F40" s="336"/>
      <c r="G40" s="336"/>
      <c r="H40" s="336"/>
      <c r="I40" s="336"/>
    </row>
    <row r="41" spans="1:9" x14ac:dyDescent="0.2">
      <c r="A41" s="336"/>
      <c r="B41" s="336"/>
      <c r="C41" s="336"/>
      <c r="D41" s="336"/>
      <c r="E41" s="336"/>
      <c r="F41" s="336"/>
      <c r="G41" s="336"/>
      <c r="H41" s="336"/>
      <c r="I41" s="336"/>
    </row>
    <row r="42" spans="1:9" x14ac:dyDescent="0.2">
      <c r="A42" s="336"/>
      <c r="B42" s="336"/>
      <c r="C42" s="336"/>
      <c r="D42" s="336"/>
      <c r="E42" s="336"/>
      <c r="F42" s="336"/>
      <c r="G42" s="336"/>
      <c r="H42" s="336"/>
      <c r="I42" s="336"/>
    </row>
    <row r="43" spans="1:9" x14ac:dyDescent="0.2">
      <c r="A43" s="336"/>
      <c r="B43" s="336"/>
      <c r="C43" s="336"/>
      <c r="D43" s="336"/>
      <c r="E43" s="336"/>
      <c r="F43" s="336"/>
      <c r="G43" s="336"/>
      <c r="H43" s="336"/>
      <c r="I43" s="336"/>
    </row>
    <row r="44" spans="1:9" x14ac:dyDescent="0.2">
      <c r="A44" s="336"/>
      <c r="B44" s="336"/>
      <c r="C44" s="336"/>
      <c r="D44" s="336"/>
      <c r="E44" s="336"/>
      <c r="F44" s="336"/>
      <c r="G44" s="336"/>
      <c r="H44" s="336"/>
      <c r="I44" s="336"/>
    </row>
    <row r="45" spans="1:9" x14ac:dyDescent="0.2">
      <c r="A45" s="336"/>
      <c r="B45" s="336"/>
      <c r="C45" s="336"/>
      <c r="D45" s="336"/>
      <c r="E45" s="336"/>
      <c r="F45" s="336"/>
      <c r="G45" s="336"/>
      <c r="H45" s="336"/>
      <c r="I45" s="336"/>
    </row>
    <row r="46" spans="1:9" x14ac:dyDescent="0.2">
      <c r="A46" s="336"/>
      <c r="B46" s="336"/>
      <c r="C46" s="336"/>
      <c r="D46" s="336"/>
      <c r="E46" s="336"/>
      <c r="F46" s="336"/>
      <c r="G46" s="336"/>
      <c r="H46" s="336"/>
      <c r="I46" s="336"/>
    </row>
    <row r="47" spans="1:9" ht="32.450000000000003" customHeight="1" x14ac:dyDescent="0.2">
      <c r="A47" s="336"/>
      <c r="B47" s="336"/>
      <c r="C47" s="336"/>
      <c r="D47" s="336"/>
      <c r="E47" s="336"/>
      <c r="F47" s="336"/>
      <c r="G47" s="336"/>
      <c r="H47" s="336"/>
      <c r="I47" s="336"/>
    </row>
  </sheetData>
  <mergeCells count="1">
    <mergeCell ref="A1:I4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22baa3bd-a2fa-4ea9-9ebb-3a9c6a55952b"/>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purl.org/dc/elements/1.1/"/>
    <ds:schemaRef ds:uri="d8745bc5-821e-4205-946a-621c2da728c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E57237D-6544-447D-9A1F-C26512200E4A}">
  <ds:schemaRefs>
    <ds:schemaRef ds:uri="http://schemas.microsoft.com/PowerBIAddIn"/>
  </ds:schemaRefs>
</ds:datastoreItem>
</file>

<file path=customXml/itemProps4.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2020-07-29T08:15:06Z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